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博士“宝琛创新奖学金”" sheetId="1" r:id="rId1"/>
    <sheet name="二、三年级博士" sheetId="2" r:id="rId2"/>
    <sheet name="一年级硕士" sheetId="3" r:id="rId3"/>
    <sheet name="二、三年级硕士" sheetId="4" r:id="rId4"/>
    <sheet name="2020年实际下拨金额" sheetId="5" r:id="rId5"/>
  </sheets>
  <definedNames/>
  <calcPr fullCalcOnLoad="1"/>
</workbook>
</file>

<file path=xl/sharedStrings.xml><?xml version="1.0" encoding="utf-8"?>
<sst xmlns="http://schemas.openxmlformats.org/spreadsheetml/2006/main" count="182" uniqueCount="62">
  <si>
    <t xml:space="preserve">  附件1（1）：2020年博士研究生“宝琛创新奖学金”分配表</t>
  </si>
  <si>
    <t>序号</t>
  </si>
  <si>
    <t>研究生培养单位</t>
  </si>
  <si>
    <t>一年级博士生数</t>
  </si>
  <si>
    <t>一年级博士预算总额(元）</t>
  </si>
  <si>
    <t>二、三年级获“宝琛创新奖学金”博士生数</t>
  </si>
  <si>
    <t>二、三年级博士预算总额(元）</t>
  </si>
  <si>
    <t>合计</t>
  </si>
  <si>
    <t>教育学院</t>
  </si>
  <si>
    <t>心理学院</t>
  </si>
  <si>
    <t>经济学院</t>
  </si>
  <si>
    <t>法学院</t>
  </si>
  <si>
    <t>马克思主义学院</t>
  </si>
  <si>
    <t>文学院</t>
  </si>
  <si>
    <t>外国语学院</t>
  </si>
  <si>
    <t>传播学院</t>
  </si>
  <si>
    <t>社会历史学院</t>
  </si>
  <si>
    <t>公共管理学院</t>
  </si>
  <si>
    <t>旅游学院</t>
  </si>
  <si>
    <t>体育科学学院</t>
  </si>
  <si>
    <t>音乐学院</t>
  </si>
  <si>
    <t>美术学院</t>
  </si>
  <si>
    <t>数学与信息学院</t>
  </si>
  <si>
    <t>物理与能源学院</t>
  </si>
  <si>
    <t>光电与信息工程学院</t>
  </si>
  <si>
    <t>化学与材料学院</t>
  </si>
  <si>
    <t>环境科学与工程学院</t>
  </si>
  <si>
    <t>地理科学学院</t>
  </si>
  <si>
    <t>生命科学学院</t>
  </si>
  <si>
    <t>海外教育学院</t>
  </si>
  <si>
    <t>党校研究生部</t>
  </si>
  <si>
    <t>总计</t>
  </si>
  <si>
    <t xml:space="preserve">  附件1（2）：2020年研究生学业奖学金分配表（二、三年级博士）</t>
  </si>
  <si>
    <t>二、三年级博士生数</t>
  </si>
  <si>
    <t>博士一等（10%）</t>
  </si>
  <si>
    <t>博士二等（20%）</t>
  </si>
  <si>
    <t>博士三等（30%）</t>
  </si>
  <si>
    <t>基数</t>
  </si>
  <si>
    <t>金额</t>
  </si>
  <si>
    <t xml:space="preserve">  附件1（3）：2020年优秀硕士研究生生源奖学金分配表（一年级硕士）</t>
  </si>
  <si>
    <t>一年级硕士生数</t>
  </si>
  <si>
    <t>硕士一等</t>
  </si>
  <si>
    <t>硕士二等（加双一流人数不超过30%）</t>
  </si>
  <si>
    <t>海西联培</t>
  </si>
  <si>
    <t>一年级硕士预算总额(元）</t>
  </si>
  <si>
    <t>推免生人数（不含今年去支教保留学籍）</t>
  </si>
  <si>
    <t>双一流人数</t>
  </si>
  <si>
    <t>人数</t>
  </si>
  <si>
    <t>金额（每生2200）</t>
  </si>
  <si>
    <t xml:space="preserve">  附件1（4）：2020年研究生学业奖学金分配表（二、三年级硕士）</t>
  </si>
  <si>
    <t>二、三年级硕士生数</t>
  </si>
  <si>
    <t>硕士一等（10%）</t>
  </si>
  <si>
    <t>硕士二等（20%）</t>
  </si>
  <si>
    <t>硕士三等（30%）</t>
  </si>
  <si>
    <t>二、三年级硕士预算总额(元）</t>
  </si>
  <si>
    <t>金额（每生3100）</t>
  </si>
  <si>
    <t xml:space="preserve">         附件1（5）：2020年研究生奖学金分配表（合计）</t>
  </si>
  <si>
    <t>博士“宝琛创新奖学金”预算金额</t>
  </si>
  <si>
    <t>二、三年级博士预算金额</t>
  </si>
  <si>
    <t>一年级硕士预算金额</t>
  </si>
  <si>
    <t>二、三年级硕士预算金额</t>
  </si>
  <si>
    <t>2020年实际下拨金额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</si>
</sst>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6"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.5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/>
    </xf>
    <xf numFmtId="0" fontId="7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88" zoomScaleNormal="88" zoomScaleSheetLayoutView="100" workbookViewId="0" topLeftCell="A10">
      <selection activeCell="G27" sqref="G27"/>
    </sheetView>
  </sheetViews>
  <sheetFormatPr defaultColWidth="9.00390625" defaultRowHeight="14.25"/>
  <cols>
    <col min="1" max="1" width="4.375" style="36" customWidth="1"/>
    <col min="2" max="2" width="20.75390625" style="36" customWidth="1"/>
    <col min="3" max="3" width="8.25390625" style="37" customWidth="1"/>
    <col min="4" max="4" width="14.625" style="38" customWidth="1"/>
    <col min="5" max="5" width="9.00390625" style="37" customWidth="1"/>
    <col min="6" max="6" width="13.25390625" style="38" customWidth="1"/>
    <col min="7" max="7" width="10.25390625" style="36" customWidth="1"/>
    <col min="8" max="16384" width="9.00390625" style="36" customWidth="1"/>
  </cols>
  <sheetData>
    <row r="1" spans="1:6" ht="24" customHeight="1">
      <c r="A1" s="56" t="s">
        <v>0</v>
      </c>
      <c r="B1" s="56"/>
      <c r="C1" s="56"/>
      <c r="D1" s="56"/>
      <c r="E1" s="56"/>
      <c r="F1" s="56"/>
    </row>
    <row r="2" spans="1:7" ht="24" customHeight="1">
      <c r="A2" s="19" t="s">
        <v>1</v>
      </c>
      <c r="B2" s="19" t="s">
        <v>2</v>
      </c>
      <c r="C2" s="20" t="s">
        <v>3</v>
      </c>
      <c r="D2" s="34" t="s">
        <v>4</v>
      </c>
      <c r="E2" s="39" t="s">
        <v>5</v>
      </c>
      <c r="F2" s="34" t="s">
        <v>6</v>
      </c>
      <c r="G2" s="34" t="s">
        <v>7</v>
      </c>
    </row>
    <row r="3" spans="1:7" ht="49.5" customHeight="1">
      <c r="A3" s="42"/>
      <c r="B3" s="19"/>
      <c r="C3" s="52"/>
      <c r="D3" s="34"/>
      <c r="E3" s="43"/>
      <c r="F3" s="34"/>
      <c r="G3" s="34"/>
    </row>
    <row r="4" spans="1:7" ht="24" customHeight="1">
      <c r="A4" s="23">
        <v>1</v>
      </c>
      <c r="B4" s="24" t="s">
        <v>8</v>
      </c>
      <c r="C4" s="45">
        <v>5</v>
      </c>
      <c r="D4" s="47">
        <f>C4*10000</f>
        <v>50000</v>
      </c>
      <c r="E4" s="45">
        <v>3</v>
      </c>
      <c r="F4" s="47">
        <f>E4*12000</f>
        <v>36000</v>
      </c>
      <c r="G4" s="50">
        <f>D4+F4</f>
        <v>86000</v>
      </c>
    </row>
    <row r="5" spans="1:7" ht="24" customHeight="1">
      <c r="A5" s="23">
        <v>2</v>
      </c>
      <c r="B5" s="24" t="s">
        <v>9</v>
      </c>
      <c r="C5" s="45">
        <v>2</v>
      </c>
      <c r="D5" s="47">
        <f aca="true" t="shared" si="0" ref="D5:D27">C5*10000</f>
        <v>20000</v>
      </c>
      <c r="E5" s="45">
        <v>2</v>
      </c>
      <c r="F5" s="47">
        <f aca="true" t="shared" si="1" ref="F5:F27">E5*12000</f>
        <v>24000</v>
      </c>
      <c r="G5" s="50">
        <f aca="true" t="shared" si="2" ref="G5:G26">D5+F5</f>
        <v>44000</v>
      </c>
    </row>
    <row r="6" spans="1:7" ht="24" customHeight="1">
      <c r="A6" s="23">
        <v>3</v>
      </c>
      <c r="B6" s="24" t="s">
        <v>10</v>
      </c>
      <c r="C6" s="45">
        <v>6</v>
      </c>
      <c r="D6" s="47">
        <f t="shared" si="0"/>
        <v>60000</v>
      </c>
      <c r="E6" s="45">
        <v>2</v>
      </c>
      <c r="F6" s="47">
        <f t="shared" si="1"/>
        <v>24000</v>
      </c>
      <c r="G6" s="50">
        <f t="shared" si="2"/>
        <v>84000</v>
      </c>
    </row>
    <row r="7" spans="1:7" ht="24" customHeight="1">
      <c r="A7" s="23">
        <v>4</v>
      </c>
      <c r="B7" s="24" t="s">
        <v>11</v>
      </c>
      <c r="C7" s="45">
        <v>0</v>
      </c>
      <c r="D7" s="47">
        <f t="shared" si="0"/>
        <v>0</v>
      </c>
      <c r="E7" s="45">
        <v>0</v>
      </c>
      <c r="F7" s="47">
        <f t="shared" si="1"/>
        <v>0</v>
      </c>
      <c r="G7" s="50">
        <f t="shared" si="2"/>
        <v>0</v>
      </c>
    </row>
    <row r="8" spans="1:7" ht="24" customHeight="1">
      <c r="A8" s="23">
        <v>5</v>
      </c>
      <c r="B8" s="24" t="s">
        <v>12</v>
      </c>
      <c r="C8" s="45">
        <v>17</v>
      </c>
      <c r="D8" s="47">
        <f t="shared" si="0"/>
        <v>170000</v>
      </c>
      <c r="E8" s="45">
        <v>32</v>
      </c>
      <c r="F8" s="47">
        <f t="shared" si="1"/>
        <v>384000</v>
      </c>
      <c r="G8" s="50">
        <f t="shared" si="2"/>
        <v>554000</v>
      </c>
    </row>
    <row r="9" spans="1:7" ht="24" customHeight="1">
      <c r="A9" s="23">
        <v>6</v>
      </c>
      <c r="B9" s="24" t="s">
        <v>13</v>
      </c>
      <c r="C9" s="45">
        <v>10</v>
      </c>
      <c r="D9" s="47">
        <f t="shared" si="0"/>
        <v>100000</v>
      </c>
      <c r="E9" s="45">
        <v>0</v>
      </c>
      <c r="F9" s="47">
        <f t="shared" si="1"/>
        <v>0</v>
      </c>
      <c r="G9" s="50">
        <f t="shared" si="2"/>
        <v>100000</v>
      </c>
    </row>
    <row r="10" spans="1:7" ht="24" customHeight="1">
      <c r="A10" s="23">
        <v>7</v>
      </c>
      <c r="B10" s="24" t="s">
        <v>14</v>
      </c>
      <c r="C10" s="45">
        <v>2</v>
      </c>
      <c r="D10" s="47">
        <f t="shared" si="0"/>
        <v>20000</v>
      </c>
      <c r="E10" s="45">
        <v>0</v>
      </c>
      <c r="F10" s="47">
        <f t="shared" si="1"/>
        <v>0</v>
      </c>
      <c r="G10" s="50">
        <f t="shared" si="2"/>
        <v>20000</v>
      </c>
    </row>
    <row r="11" spans="1:7" ht="24" customHeight="1">
      <c r="A11" s="23">
        <v>8</v>
      </c>
      <c r="B11" s="24" t="s">
        <v>15</v>
      </c>
      <c r="C11" s="45">
        <v>2</v>
      </c>
      <c r="D11" s="47">
        <f t="shared" si="0"/>
        <v>20000</v>
      </c>
      <c r="E11" s="45">
        <v>0</v>
      </c>
      <c r="F11" s="47">
        <f t="shared" si="1"/>
        <v>0</v>
      </c>
      <c r="G11" s="50">
        <f t="shared" si="2"/>
        <v>20000</v>
      </c>
    </row>
    <row r="12" spans="1:7" ht="24" customHeight="1">
      <c r="A12" s="23">
        <v>9</v>
      </c>
      <c r="B12" s="24" t="s">
        <v>16</v>
      </c>
      <c r="C12" s="45">
        <v>8</v>
      </c>
      <c r="D12" s="47">
        <f t="shared" si="0"/>
        <v>80000</v>
      </c>
      <c r="E12" s="45">
        <v>6</v>
      </c>
      <c r="F12" s="47">
        <f t="shared" si="1"/>
        <v>72000</v>
      </c>
      <c r="G12" s="50">
        <f t="shared" si="2"/>
        <v>152000</v>
      </c>
    </row>
    <row r="13" spans="1:7" ht="24" customHeight="1">
      <c r="A13" s="23">
        <v>10</v>
      </c>
      <c r="B13" s="24" t="s">
        <v>17</v>
      </c>
      <c r="C13" s="45">
        <v>0</v>
      </c>
      <c r="D13" s="47">
        <f t="shared" si="0"/>
        <v>0</v>
      </c>
      <c r="E13" s="45">
        <v>0</v>
      </c>
      <c r="F13" s="47">
        <f t="shared" si="1"/>
        <v>0</v>
      </c>
      <c r="G13" s="50">
        <f t="shared" si="2"/>
        <v>0</v>
      </c>
    </row>
    <row r="14" spans="1:7" ht="24" customHeight="1">
      <c r="A14" s="23">
        <v>11</v>
      </c>
      <c r="B14" s="24" t="s">
        <v>18</v>
      </c>
      <c r="C14" s="45">
        <v>0</v>
      </c>
      <c r="D14" s="47">
        <f t="shared" si="0"/>
        <v>0</v>
      </c>
      <c r="E14" s="45">
        <v>0</v>
      </c>
      <c r="F14" s="47">
        <f t="shared" si="1"/>
        <v>0</v>
      </c>
      <c r="G14" s="50">
        <f t="shared" si="2"/>
        <v>0</v>
      </c>
    </row>
    <row r="15" spans="1:7" ht="24" customHeight="1">
      <c r="A15" s="23">
        <v>12</v>
      </c>
      <c r="B15" s="24" t="s">
        <v>19</v>
      </c>
      <c r="C15" s="45">
        <v>8</v>
      </c>
      <c r="D15" s="47">
        <f t="shared" si="0"/>
        <v>80000</v>
      </c>
      <c r="E15" s="45">
        <v>2</v>
      </c>
      <c r="F15" s="47">
        <f t="shared" si="1"/>
        <v>24000</v>
      </c>
      <c r="G15" s="50">
        <f t="shared" si="2"/>
        <v>104000</v>
      </c>
    </row>
    <row r="16" spans="1:7" ht="24" customHeight="1">
      <c r="A16" s="23">
        <v>13</v>
      </c>
      <c r="B16" s="24" t="s">
        <v>20</v>
      </c>
      <c r="C16" s="45">
        <v>4</v>
      </c>
      <c r="D16" s="47">
        <f t="shared" si="0"/>
        <v>40000</v>
      </c>
      <c r="E16" s="45">
        <v>0</v>
      </c>
      <c r="F16" s="47">
        <f t="shared" si="1"/>
        <v>0</v>
      </c>
      <c r="G16" s="50">
        <f t="shared" si="2"/>
        <v>40000</v>
      </c>
    </row>
    <row r="17" spans="1:7" ht="24" customHeight="1">
      <c r="A17" s="23">
        <v>14</v>
      </c>
      <c r="B17" s="24" t="s">
        <v>21</v>
      </c>
      <c r="C17" s="45">
        <v>4</v>
      </c>
      <c r="D17" s="47">
        <f t="shared" si="0"/>
        <v>40000</v>
      </c>
      <c r="E17" s="45">
        <v>0</v>
      </c>
      <c r="F17" s="47">
        <f t="shared" si="1"/>
        <v>0</v>
      </c>
      <c r="G17" s="50">
        <f t="shared" si="2"/>
        <v>40000</v>
      </c>
    </row>
    <row r="18" spans="1:7" ht="24" customHeight="1">
      <c r="A18" s="23">
        <v>15</v>
      </c>
      <c r="B18" s="24" t="s">
        <v>22</v>
      </c>
      <c r="C18" s="45">
        <v>12</v>
      </c>
      <c r="D18" s="47">
        <f t="shared" si="0"/>
        <v>120000</v>
      </c>
      <c r="E18" s="45">
        <v>13</v>
      </c>
      <c r="F18" s="47">
        <f t="shared" si="1"/>
        <v>156000</v>
      </c>
      <c r="G18" s="50">
        <f t="shared" si="2"/>
        <v>276000</v>
      </c>
    </row>
    <row r="19" spans="1:7" ht="24" customHeight="1">
      <c r="A19" s="23">
        <v>16</v>
      </c>
      <c r="B19" s="24" t="s">
        <v>23</v>
      </c>
      <c r="C19" s="45">
        <v>7</v>
      </c>
      <c r="D19" s="47">
        <f t="shared" si="0"/>
        <v>70000</v>
      </c>
      <c r="E19" s="45">
        <v>8</v>
      </c>
      <c r="F19" s="47">
        <f t="shared" si="1"/>
        <v>96000</v>
      </c>
      <c r="G19" s="50">
        <f t="shared" si="2"/>
        <v>166000</v>
      </c>
    </row>
    <row r="20" spans="1:7" ht="24" customHeight="1">
      <c r="A20" s="23">
        <v>17</v>
      </c>
      <c r="B20" s="24" t="s">
        <v>24</v>
      </c>
      <c r="C20" s="45">
        <v>8</v>
      </c>
      <c r="D20" s="47">
        <f t="shared" si="0"/>
        <v>80000</v>
      </c>
      <c r="E20" s="45">
        <v>7</v>
      </c>
      <c r="F20" s="47">
        <f t="shared" si="1"/>
        <v>84000</v>
      </c>
      <c r="G20" s="50">
        <f t="shared" si="2"/>
        <v>164000</v>
      </c>
    </row>
    <row r="21" spans="1:7" ht="24" customHeight="1">
      <c r="A21" s="23">
        <v>18</v>
      </c>
      <c r="B21" s="24" t="s">
        <v>25</v>
      </c>
      <c r="C21" s="45">
        <v>13</v>
      </c>
      <c r="D21" s="47">
        <f t="shared" si="0"/>
        <v>130000</v>
      </c>
      <c r="E21" s="45">
        <v>16</v>
      </c>
      <c r="F21" s="47">
        <f t="shared" si="1"/>
        <v>192000</v>
      </c>
      <c r="G21" s="50">
        <f t="shared" si="2"/>
        <v>322000</v>
      </c>
    </row>
    <row r="22" spans="1:7" ht="24" customHeight="1">
      <c r="A22" s="23">
        <v>19</v>
      </c>
      <c r="B22" s="24" t="s">
        <v>26</v>
      </c>
      <c r="C22" s="45">
        <v>4</v>
      </c>
      <c r="D22" s="47">
        <f t="shared" si="0"/>
        <v>40000</v>
      </c>
      <c r="E22" s="45">
        <v>5</v>
      </c>
      <c r="F22" s="47">
        <f t="shared" si="1"/>
        <v>60000</v>
      </c>
      <c r="G22" s="50">
        <f t="shared" si="2"/>
        <v>100000</v>
      </c>
    </row>
    <row r="23" spans="1:7" s="37" customFormat="1" ht="24" customHeight="1">
      <c r="A23" s="57">
        <v>20</v>
      </c>
      <c r="B23" s="54" t="s">
        <v>27</v>
      </c>
      <c r="C23" s="45">
        <v>23</v>
      </c>
      <c r="D23" s="58">
        <f t="shared" si="0"/>
        <v>230000</v>
      </c>
      <c r="E23" s="45">
        <v>16</v>
      </c>
      <c r="F23" s="58">
        <f t="shared" si="1"/>
        <v>192000</v>
      </c>
      <c r="G23" s="59">
        <f t="shared" si="2"/>
        <v>422000</v>
      </c>
    </row>
    <row r="24" spans="1:7" ht="24" customHeight="1">
      <c r="A24" s="23">
        <v>21</v>
      </c>
      <c r="B24" s="24" t="s">
        <v>28</v>
      </c>
      <c r="C24" s="45">
        <v>13</v>
      </c>
      <c r="D24" s="47">
        <f t="shared" si="0"/>
        <v>130000</v>
      </c>
      <c r="E24" s="45">
        <v>13</v>
      </c>
      <c r="F24" s="47">
        <f t="shared" si="1"/>
        <v>156000</v>
      </c>
      <c r="G24" s="50">
        <f t="shared" si="2"/>
        <v>286000</v>
      </c>
    </row>
    <row r="25" spans="1:7" ht="24" customHeight="1">
      <c r="A25" s="23">
        <v>22</v>
      </c>
      <c r="B25" s="24" t="s">
        <v>29</v>
      </c>
      <c r="C25" s="45">
        <v>0</v>
      </c>
      <c r="D25" s="47">
        <f t="shared" si="0"/>
        <v>0</v>
      </c>
      <c r="E25" s="45">
        <v>0</v>
      </c>
      <c r="F25" s="47">
        <f t="shared" si="1"/>
        <v>0</v>
      </c>
      <c r="G25" s="50">
        <f t="shared" si="2"/>
        <v>0</v>
      </c>
    </row>
    <row r="26" spans="1:7" ht="24" customHeight="1">
      <c r="A26" s="23">
        <v>23</v>
      </c>
      <c r="B26" s="24" t="s">
        <v>30</v>
      </c>
      <c r="C26" s="45">
        <v>0</v>
      </c>
      <c r="D26" s="47">
        <f t="shared" si="0"/>
        <v>0</v>
      </c>
      <c r="E26" s="45">
        <v>0</v>
      </c>
      <c r="F26" s="47">
        <f t="shared" si="1"/>
        <v>0</v>
      </c>
      <c r="G26" s="50">
        <f t="shared" si="2"/>
        <v>0</v>
      </c>
    </row>
    <row r="27" spans="1:7" ht="24" customHeight="1">
      <c r="A27" s="50"/>
      <c r="B27" s="24" t="s">
        <v>31</v>
      </c>
      <c r="C27" s="45">
        <f>SUM(C4:C26)</f>
        <v>148</v>
      </c>
      <c r="D27" s="47">
        <f t="shared" si="0"/>
        <v>1480000</v>
      </c>
      <c r="E27" s="45">
        <f>SUM(E4:E26)</f>
        <v>125</v>
      </c>
      <c r="F27" s="47">
        <f t="shared" si="1"/>
        <v>1500000</v>
      </c>
      <c r="G27" s="47">
        <f>SUM(G4:G26)</f>
        <v>2980000</v>
      </c>
    </row>
  </sheetData>
  <sheetProtection/>
  <mergeCells count="8">
    <mergeCell ref="A1:F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4">
      <selection activeCell="I4" sqref="I4:I27"/>
    </sheetView>
  </sheetViews>
  <sheetFormatPr defaultColWidth="9.00390625" defaultRowHeight="14.25"/>
  <cols>
    <col min="1" max="1" width="4.375" style="16" customWidth="1"/>
    <col min="2" max="2" width="20.75390625" style="16" customWidth="1"/>
    <col min="3" max="3" width="13.125" style="17" customWidth="1"/>
    <col min="4" max="9" width="10.25390625" style="16" customWidth="1"/>
    <col min="10" max="10" width="22.375" style="18" customWidth="1"/>
    <col min="11" max="16384" width="9.00390625" style="16" customWidth="1"/>
  </cols>
  <sheetData>
    <row r="1" spans="1:10" ht="26.2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9" t="s">
        <v>1</v>
      </c>
      <c r="B2" s="19" t="s">
        <v>2</v>
      </c>
      <c r="C2" s="20" t="s">
        <v>33</v>
      </c>
      <c r="D2" s="19" t="s">
        <v>34</v>
      </c>
      <c r="E2" s="19"/>
      <c r="F2" s="19" t="s">
        <v>35</v>
      </c>
      <c r="G2" s="19"/>
      <c r="H2" s="19" t="s">
        <v>36</v>
      </c>
      <c r="I2" s="19"/>
      <c r="J2" s="32" t="s">
        <v>6</v>
      </c>
    </row>
    <row r="3" spans="1:10" ht="18" customHeight="1">
      <c r="A3" s="21"/>
      <c r="B3" s="19"/>
      <c r="C3" s="52"/>
      <c r="D3" s="19" t="s">
        <v>37</v>
      </c>
      <c r="E3" s="19" t="s">
        <v>38</v>
      </c>
      <c r="F3" s="19" t="s">
        <v>37</v>
      </c>
      <c r="G3" s="19" t="s">
        <v>38</v>
      </c>
      <c r="H3" s="19" t="s">
        <v>37</v>
      </c>
      <c r="I3" s="19" t="s">
        <v>38</v>
      </c>
      <c r="J3" s="51"/>
    </row>
    <row r="4" spans="1:10" ht="18" customHeight="1">
      <c r="A4" s="23">
        <v>1</v>
      </c>
      <c r="B4" s="24" t="s">
        <v>8</v>
      </c>
      <c r="C4" s="25">
        <v>7</v>
      </c>
      <c r="D4" s="26">
        <f>C4*0.1</f>
        <v>0.7000000000000001</v>
      </c>
      <c r="E4" s="27">
        <f>D4*15000</f>
        <v>10500.000000000002</v>
      </c>
      <c r="F4" s="26">
        <f>C4*0.2</f>
        <v>1.4000000000000001</v>
      </c>
      <c r="G4" s="27">
        <f aca="true" t="shared" si="0" ref="G4:G26">F4*10000</f>
        <v>14000.000000000002</v>
      </c>
      <c r="H4" s="26">
        <f>C4*0.3</f>
        <v>2.1</v>
      </c>
      <c r="I4" s="27">
        <f>H4*6000</f>
        <v>12600</v>
      </c>
      <c r="J4" s="27">
        <f>SUM(E4,G4,I4)</f>
        <v>37100</v>
      </c>
    </row>
    <row r="5" spans="1:10" ht="18" customHeight="1">
      <c r="A5" s="23">
        <v>2</v>
      </c>
      <c r="B5" s="24" t="s">
        <v>9</v>
      </c>
      <c r="C5" s="25">
        <v>7</v>
      </c>
      <c r="D5" s="26">
        <f aca="true" t="shared" si="1" ref="D5:D26">C5*0.1</f>
        <v>0.7000000000000001</v>
      </c>
      <c r="E5" s="27">
        <f aca="true" t="shared" si="2" ref="E4:E26">D5*15000</f>
        <v>10500.000000000002</v>
      </c>
      <c r="F5" s="26">
        <f aca="true" t="shared" si="3" ref="F5:F27">C5*0.2</f>
        <v>1.4000000000000001</v>
      </c>
      <c r="G5" s="27">
        <f t="shared" si="0"/>
        <v>14000.000000000002</v>
      </c>
      <c r="H5" s="26">
        <f aca="true" t="shared" si="4" ref="H5:H27">C5*0.3</f>
        <v>2.1</v>
      </c>
      <c r="I5" s="27">
        <f aca="true" t="shared" si="5" ref="I5:I27">H5*6000</f>
        <v>12600</v>
      </c>
      <c r="J5" s="27">
        <f aca="true" t="shared" si="6" ref="J5:J26">SUM(E5,G5,I5)</f>
        <v>37100</v>
      </c>
    </row>
    <row r="6" spans="1:10" ht="18" customHeight="1">
      <c r="A6" s="23">
        <v>3</v>
      </c>
      <c r="B6" s="24" t="s">
        <v>10</v>
      </c>
      <c r="C6" s="25">
        <v>13</v>
      </c>
      <c r="D6" s="26">
        <f t="shared" si="1"/>
        <v>1.3</v>
      </c>
      <c r="E6" s="27">
        <f t="shared" si="2"/>
        <v>19500</v>
      </c>
      <c r="F6" s="26">
        <f t="shared" si="3"/>
        <v>2.6</v>
      </c>
      <c r="G6" s="27">
        <f t="shared" si="0"/>
        <v>26000</v>
      </c>
      <c r="H6" s="26">
        <f t="shared" si="4"/>
        <v>3.9</v>
      </c>
      <c r="I6" s="27">
        <f t="shared" si="5"/>
        <v>23400</v>
      </c>
      <c r="J6" s="27">
        <f t="shared" si="6"/>
        <v>68900</v>
      </c>
    </row>
    <row r="7" spans="1:10" ht="18" customHeight="1">
      <c r="A7" s="23">
        <v>4</v>
      </c>
      <c r="B7" s="24" t="s">
        <v>11</v>
      </c>
      <c r="C7" s="25">
        <v>0</v>
      </c>
      <c r="D7" s="26">
        <f t="shared" si="1"/>
        <v>0</v>
      </c>
      <c r="E7" s="27">
        <f t="shared" si="2"/>
        <v>0</v>
      </c>
      <c r="F7" s="26">
        <f t="shared" si="3"/>
        <v>0</v>
      </c>
      <c r="G7" s="27">
        <f t="shared" si="0"/>
        <v>0</v>
      </c>
      <c r="H7" s="26">
        <f t="shared" si="4"/>
        <v>0</v>
      </c>
      <c r="I7" s="27">
        <f t="shared" si="5"/>
        <v>0</v>
      </c>
      <c r="J7" s="27">
        <f t="shared" si="6"/>
        <v>0</v>
      </c>
    </row>
    <row r="8" spans="1:10" ht="18" customHeight="1">
      <c r="A8" s="23">
        <v>5</v>
      </c>
      <c r="B8" s="24" t="s">
        <v>12</v>
      </c>
      <c r="C8" s="25">
        <v>35</v>
      </c>
      <c r="D8" s="26">
        <f t="shared" si="1"/>
        <v>3.5</v>
      </c>
      <c r="E8" s="27">
        <f t="shared" si="2"/>
        <v>52500</v>
      </c>
      <c r="F8" s="26">
        <f t="shared" si="3"/>
        <v>7</v>
      </c>
      <c r="G8" s="27">
        <f t="shared" si="0"/>
        <v>70000</v>
      </c>
      <c r="H8" s="26">
        <f t="shared" si="4"/>
        <v>10.5</v>
      </c>
      <c r="I8" s="27">
        <f t="shared" si="5"/>
        <v>63000</v>
      </c>
      <c r="J8" s="27">
        <f t="shared" si="6"/>
        <v>185500</v>
      </c>
    </row>
    <row r="9" spans="1:10" ht="18" customHeight="1">
      <c r="A9" s="23">
        <v>6</v>
      </c>
      <c r="B9" s="24" t="s">
        <v>13</v>
      </c>
      <c r="C9" s="25">
        <v>38</v>
      </c>
      <c r="D9" s="26">
        <f t="shared" si="1"/>
        <v>3.8000000000000003</v>
      </c>
      <c r="E9" s="27">
        <f t="shared" si="2"/>
        <v>57000.00000000001</v>
      </c>
      <c r="F9" s="26">
        <f t="shared" si="3"/>
        <v>7.6000000000000005</v>
      </c>
      <c r="G9" s="27">
        <f t="shared" si="0"/>
        <v>76000</v>
      </c>
      <c r="H9" s="26">
        <f t="shared" si="4"/>
        <v>11.4</v>
      </c>
      <c r="I9" s="27">
        <f t="shared" si="5"/>
        <v>68400</v>
      </c>
      <c r="J9" s="27">
        <f t="shared" si="6"/>
        <v>201400</v>
      </c>
    </row>
    <row r="10" spans="1:10" ht="18" customHeight="1">
      <c r="A10" s="23">
        <v>7</v>
      </c>
      <c r="B10" s="24" t="s">
        <v>14</v>
      </c>
      <c r="C10" s="25">
        <v>6</v>
      </c>
      <c r="D10" s="26">
        <f t="shared" si="1"/>
        <v>0.6000000000000001</v>
      </c>
      <c r="E10" s="27">
        <f t="shared" si="2"/>
        <v>9000.000000000002</v>
      </c>
      <c r="F10" s="26">
        <f t="shared" si="3"/>
        <v>1.2000000000000002</v>
      </c>
      <c r="G10" s="27">
        <f t="shared" si="0"/>
        <v>12000.000000000002</v>
      </c>
      <c r="H10" s="26">
        <f t="shared" si="4"/>
        <v>1.7999999999999998</v>
      </c>
      <c r="I10" s="27">
        <f t="shared" si="5"/>
        <v>10799.999999999998</v>
      </c>
      <c r="J10" s="27">
        <f t="shared" si="6"/>
        <v>31800</v>
      </c>
    </row>
    <row r="11" spans="1:10" ht="18" customHeight="1">
      <c r="A11" s="23">
        <v>8</v>
      </c>
      <c r="B11" s="24" t="s">
        <v>15</v>
      </c>
      <c r="C11" s="25">
        <v>7</v>
      </c>
      <c r="D11" s="26">
        <f t="shared" si="1"/>
        <v>0.7000000000000001</v>
      </c>
      <c r="E11" s="27">
        <f t="shared" si="2"/>
        <v>10500.000000000002</v>
      </c>
      <c r="F11" s="26">
        <f t="shared" si="3"/>
        <v>1.4000000000000001</v>
      </c>
      <c r="G11" s="27">
        <f t="shared" si="0"/>
        <v>14000.000000000002</v>
      </c>
      <c r="H11" s="26">
        <f t="shared" si="4"/>
        <v>2.1</v>
      </c>
      <c r="I11" s="27">
        <f t="shared" si="5"/>
        <v>12600</v>
      </c>
      <c r="J11" s="27">
        <f t="shared" si="6"/>
        <v>37100</v>
      </c>
    </row>
    <row r="12" spans="1:10" ht="18" customHeight="1">
      <c r="A12" s="23">
        <v>9</v>
      </c>
      <c r="B12" s="24" t="s">
        <v>16</v>
      </c>
      <c r="C12" s="25">
        <v>13</v>
      </c>
      <c r="D12" s="26">
        <f t="shared" si="1"/>
        <v>1.3</v>
      </c>
      <c r="E12" s="27">
        <f t="shared" si="2"/>
        <v>19500</v>
      </c>
      <c r="F12" s="26">
        <f t="shared" si="3"/>
        <v>2.6</v>
      </c>
      <c r="G12" s="27">
        <f t="shared" si="0"/>
        <v>26000</v>
      </c>
      <c r="H12" s="26">
        <f t="shared" si="4"/>
        <v>3.9</v>
      </c>
      <c r="I12" s="27">
        <f t="shared" si="5"/>
        <v>23400</v>
      </c>
      <c r="J12" s="27">
        <f t="shared" si="6"/>
        <v>68900</v>
      </c>
    </row>
    <row r="13" spans="1:10" ht="18" customHeight="1">
      <c r="A13" s="23">
        <v>10</v>
      </c>
      <c r="B13" s="24" t="s">
        <v>17</v>
      </c>
      <c r="C13" s="25">
        <v>0</v>
      </c>
      <c r="D13" s="26">
        <f t="shared" si="1"/>
        <v>0</v>
      </c>
      <c r="E13" s="27">
        <f t="shared" si="2"/>
        <v>0</v>
      </c>
      <c r="F13" s="26">
        <f t="shared" si="3"/>
        <v>0</v>
      </c>
      <c r="G13" s="27">
        <f t="shared" si="0"/>
        <v>0</v>
      </c>
      <c r="H13" s="26">
        <f t="shared" si="4"/>
        <v>0</v>
      </c>
      <c r="I13" s="27">
        <f t="shared" si="5"/>
        <v>0</v>
      </c>
      <c r="J13" s="27">
        <f t="shared" si="6"/>
        <v>0</v>
      </c>
    </row>
    <row r="14" spans="1:10" ht="18" customHeight="1">
      <c r="A14" s="23">
        <v>11</v>
      </c>
      <c r="B14" s="24" t="s">
        <v>18</v>
      </c>
      <c r="C14" s="25">
        <v>0</v>
      </c>
      <c r="D14" s="26">
        <f t="shared" si="1"/>
        <v>0</v>
      </c>
      <c r="E14" s="27">
        <f t="shared" si="2"/>
        <v>0</v>
      </c>
      <c r="F14" s="26">
        <f t="shared" si="3"/>
        <v>0</v>
      </c>
      <c r="G14" s="27">
        <f t="shared" si="0"/>
        <v>0</v>
      </c>
      <c r="H14" s="26">
        <f t="shared" si="4"/>
        <v>0</v>
      </c>
      <c r="I14" s="27">
        <f t="shared" si="5"/>
        <v>0</v>
      </c>
      <c r="J14" s="27">
        <f t="shared" si="6"/>
        <v>0</v>
      </c>
    </row>
    <row r="15" spans="1:10" ht="18" customHeight="1">
      <c r="A15" s="23">
        <v>12</v>
      </c>
      <c r="B15" s="24" t="s">
        <v>19</v>
      </c>
      <c r="C15" s="25">
        <v>22</v>
      </c>
      <c r="D15" s="26">
        <f t="shared" si="1"/>
        <v>2.2</v>
      </c>
      <c r="E15" s="27">
        <f t="shared" si="2"/>
        <v>33000</v>
      </c>
      <c r="F15" s="26">
        <f t="shared" si="3"/>
        <v>4.4</v>
      </c>
      <c r="G15" s="27">
        <f t="shared" si="0"/>
        <v>44000</v>
      </c>
      <c r="H15" s="26">
        <f t="shared" si="4"/>
        <v>6.6</v>
      </c>
      <c r="I15" s="27">
        <f t="shared" si="5"/>
        <v>39600</v>
      </c>
      <c r="J15" s="27">
        <f t="shared" si="6"/>
        <v>116600</v>
      </c>
    </row>
    <row r="16" spans="1:10" ht="18" customHeight="1">
      <c r="A16" s="23">
        <v>13</v>
      </c>
      <c r="B16" s="24" t="s">
        <v>20</v>
      </c>
      <c r="C16" s="25">
        <v>7</v>
      </c>
      <c r="D16" s="26">
        <f t="shared" si="1"/>
        <v>0.7000000000000001</v>
      </c>
      <c r="E16" s="27">
        <f t="shared" si="2"/>
        <v>10500.000000000002</v>
      </c>
      <c r="F16" s="26">
        <f t="shared" si="3"/>
        <v>1.4000000000000001</v>
      </c>
      <c r="G16" s="27">
        <f t="shared" si="0"/>
        <v>14000.000000000002</v>
      </c>
      <c r="H16" s="26">
        <f t="shared" si="4"/>
        <v>2.1</v>
      </c>
      <c r="I16" s="27">
        <f t="shared" si="5"/>
        <v>12600</v>
      </c>
      <c r="J16" s="27">
        <f t="shared" si="6"/>
        <v>37100</v>
      </c>
    </row>
    <row r="17" spans="1:10" ht="18" customHeight="1">
      <c r="A17" s="23">
        <v>14</v>
      </c>
      <c r="B17" s="24" t="s">
        <v>21</v>
      </c>
      <c r="C17" s="25">
        <v>5</v>
      </c>
      <c r="D17" s="26">
        <f t="shared" si="1"/>
        <v>0.5</v>
      </c>
      <c r="E17" s="27">
        <f t="shared" si="2"/>
        <v>7500</v>
      </c>
      <c r="F17" s="26">
        <f t="shared" si="3"/>
        <v>1</v>
      </c>
      <c r="G17" s="27">
        <f t="shared" si="0"/>
        <v>10000</v>
      </c>
      <c r="H17" s="26">
        <f t="shared" si="4"/>
        <v>1.5</v>
      </c>
      <c r="I17" s="27">
        <f t="shared" si="5"/>
        <v>9000</v>
      </c>
      <c r="J17" s="27">
        <f t="shared" si="6"/>
        <v>26500</v>
      </c>
    </row>
    <row r="18" spans="1:10" ht="18" customHeight="1">
      <c r="A18" s="23">
        <v>15</v>
      </c>
      <c r="B18" s="24" t="s">
        <v>22</v>
      </c>
      <c r="C18" s="25">
        <v>15</v>
      </c>
      <c r="D18" s="26">
        <f t="shared" si="1"/>
        <v>1.5</v>
      </c>
      <c r="E18" s="27">
        <f t="shared" si="2"/>
        <v>22500</v>
      </c>
      <c r="F18" s="26">
        <f t="shared" si="3"/>
        <v>3</v>
      </c>
      <c r="G18" s="27">
        <f t="shared" si="0"/>
        <v>30000</v>
      </c>
      <c r="H18" s="26">
        <f t="shared" si="4"/>
        <v>4.5</v>
      </c>
      <c r="I18" s="27">
        <f t="shared" si="5"/>
        <v>27000</v>
      </c>
      <c r="J18" s="27">
        <f t="shared" si="6"/>
        <v>79500</v>
      </c>
    </row>
    <row r="19" spans="1:10" ht="18" customHeight="1">
      <c r="A19" s="23">
        <v>16</v>
      </c>
      <c r="B19" s="24" t="s">
        <v>23</v>
      </c>
      <c r="C19" s="25">
        <v>8</v>
      </c>
      <c r="D19" s="26">
        <f t="shared" si="1"/>
        <v>0.8</v>
      </c>
      <c r="E19" s="27">
        <f t="shared" si="2"/>
        <v>12000</v>
      </c>
      <c r="F19" s="26">
        <f t="shared" si="3"/>
        <v>1.6</v>
      </c>
      <c r="G19" s="27">
        <f t="shared" si="0"/>
        <v>16000</v>
      </c>
      <c r="H19" s="26">
        <f t="shared" si="4"/>
        <v>2.4</v>
      </c>
      <c r="I19" s="27">
        <f t="shared" si="5"/>
        <v>14400</v>
      </c>
      <c r="J19" s="27">
        <f t="shared" si="6"/>
        <v>42400</v>
      </c>
    </row>
    <row r="20" spans="1:10" ht="18" customHeight="1">
      <c r="A20" s="23">
        <v>17</v>
      </c>
      <c r="B20" s="24" t="s">
        <v>24</v>
      </c>
      <c r="C20" s="25">
        <v>9</v>
      </c>
      <c r="D20" s="26">
        <f t="shared" si="1"/>
        <v>0.9</v>
      </c>
      <c r="E20" s="27">
        <f t="shared" si="2"/>
        <v>13500</v>
      </c>
      <c r="F20" s="26">
        <f t="shared" si="3"/>
        <v>1.8</v>
      </c>
      <c r="G20" s="27">
        <f t="shared" si="0"/>
        <v>18000</v>
      </c>
      <c r="H20" s="26">
        <f t="shared" si="4"/>
        <v>2.6999999999999997</v>
      </c>
      <c r="I20" s="27">
        <f t="shared" si="5"/>
        <v>16199.999999999998</v>
      </c>
      <c r="J20" s="27">
        <f t="shared" si="6"/>
        <v>47700</v>
      </c>
    </row>
    <row r="21" spans="1:10" ht="18" customHeight="1">
      <c r="A21" s="23">
        <v>18</v>
      </c>
      <c r="B21" s="24" t="s">
        <v>25</v>
      </c>
      <c r="C21" s="25">
        <v>17</v>
      </c>
      <c r="D21" s="26">
        <f t="shared" si="1"/>
        <v>1.7000000000000002</v>
      </c>
      <c r="E21" s="27">
        <f t="shared" si="2"/>
        <v>25500.000000000004</v>
      </c>
      <c r="F21" s="26">
        <f t="shared" si="3"/>
        <v>3.4000000000000004</v>
      </c>
      <c r="G21" s="27">
        <f t="shared" si="0"/>
        <v>34000</v>
      </c>
      <c r="H21" s="26">
        <f t="shared" si="4"/>
        <v>5.1</v>
      </c>
      <c r="I21" s="27">
        <f t="shared" si="5"/>
        <v>30599.999999999996</v>
      </c>
      <c r="J21" s="27">
        <f t="shared" si="6"/>
        <v>90100</v>
      </c>
    </row>
    <row r="22" spans="1:10" ht="18" customHeight="1">
      <c r="A22" s="23">
        <v>19</v>
      </c>
      <c r="B22" s="24" t="s">
        <v>26</v>
      </c>
      <c r="C22" s="25">
        <v>7</v>
      </c>
      <c r="D22" s="26">
        <f t="shared" si="1"/>
        <v>0.7000000000000001</v>
      </c>
      <c r="E22" s="27">
        <f t="shared" si="2"/>
        <v>10500.000000000002</v>
      </c>
      <c r="F22" s="26">
        <f t="shared" si="3"/>
        <v>1.4000000000000001</v>
      </c>
      <c r="G22" s="27">
        <f t="shared" si="0"/>
        <v>14000.000000000002</v>
      </c>
      <c r="H22" s="26">
        <f t="shared" si="4"/>
        <v>2.1</v>
      </c>
      <c r="I22" s="27">
        <f t="shared" si="5"/>
        <v>12600</v>
      </c>
      <c r="J22" s="27">
        <f t="shared" si="6"/>
        <v>37100</v>
      </c>
    </row>
    <row r="23" spans="1:10" ht="18" customHeight="1">
      <c r="A23" s="23">
        <v>20</v>
      </c>
      <c r="B23" s="24" t="s">
        <v>27</v>
      </c>
      <c r="C23" s="25">
        <v>39</v>
      </c>
      <c r="D23" s="26">
        <f t="shared" si="1"/>
        <v>3.9000000000000004</v>
      </c>
      <c r="E23" s="27">
        <f t="shared" si="2"/>
        <v>58500.00000000001</v>
      </c>
      <c r="F23" s="26">
        <f t="shared" si="3"/>
        <v>7.800000000000001</v>
      </c>
      <c r="G23" s="27">
        <f t="shared" si="0"/>
        <v>78000</v>
      </c>
      <c r="H23" s="26">
        <f t="shared" si="4"/>
        <v>11.7</v>
      </c>
      <c r="I23" s="27">
        <f t="shared" si="5"/>
        <v>70200</v>
      </c>
      <c r="J23" s="27">
        <f t="shared" si="6"/>
        <v>206700</v>
      </c>
    </row>
    <row r="24" spans="1:10" ht="18" customHeight="1">
      <c r="A24" s="23">
        <v>21</v>
      </c>
      <c r="B24" s="24" t="s">
        <v>28</v>
      </c>
      <c r="C24" s="25">
        <v>20</v>
      </c>
      <c r="D24" s="26">
        <f t="shared" si="1"/>
        <v>2</v>
      </c>
      <c r="E24" s="27">
        <f t="shared" si="2"/>
        <v>30000</v>
      </c>
      <c r="F24" s="26">
        <f t="shared" si="3"/>
        <v>4</v>
      </c>
      <c r="G24" s="27">
        <f t="shared" si="0"/>
        <v>40000</v>
      </c>
      <c r="H24" s="26">
        <f t="shared" si="4"/>
        <v>6</v>
      </c>
      <c r="I24" s="27">
        <f t="shared" si="5"/>
        <v>36000</v>
      </c>
      <c r="J24" s="27">
        <f t="shared" si="6"/>
        <v>106000</v>
      </c>
    </row>
    <row r="25" spans="1:10" ht="18" customHeight="1">
      <c r="A25" s="23">
        <v>22</v>
      </c>
      <c r="B25" s="24" t="s">
        <v>29</v>
      </c>
      <c r="C25" s="25">
        <v>0</v>
      </c>
      <c r="D25" s="26">
        <f t="shared" si="1"/>
        <v>0</v>
      </c>
      <c r="E25" s="27">
        <f t="shared" si="2"/>
        <v>0</v>
      </c>
      <c r="F25" s="26">
        <f t="shared" si="3"/>
        <v>0</v>
      </c>
      <c r="G25" s="27">
        <f t="shared" si="0"/>
        <v>0</v>
      </c>
      <c r="H25" s="26">
        <f t="shared" si="4"/>
        <v>0</v>
      </c>
      <c r="I25" s="27">
        <f t="shared" si="5"/>
        <v>0</v>
      </c>
      <c r="J25" s="27">
        <f t="shared" si="6"/>
        <v>0</v>
      </c>
    </row>
    <row r="26" spans="1:10" ht="18" customHeight="1">
      <c r="A26" s="23">
        <v>23</v>
      </c>
      <c r="B26" s="24" t="s">
        <v>30</v>
      </c>
      <c r="C26" s="25">
        <v>0</v>
      </c>
      <c r="D26" s="26">
        <f t="shared" si="1"/>
        <v>0</v>
      </c>
      <c r="E26" s="27">
        <f t="shared" si="2"/>
        <v>0</v>
      </c>
      <c r="F26" s="26">
        <f t="shared" si="3"/>
        <v>0</v>
      </c>
      <c r="G26" s="27">
        <f t="shared" si="0"/>
        <v>0</v>
      </c>
      <c r="H26" s="26">
        <f t="shared" si="4"/>
        <v>0</v>
      </c>
      <c r="I26" s="27">
        <f t="shared" si="5"/>
        <v>0</v>
      </c>
      <c r="J26" s="27">
        <f t="shared" si="6"/>
        <v>0</v>
      </c>
    </row>
    <row r="27" spans="1:10" s="17" customFormat="1" ht="18" customHeight="1">
      <c r="A27" s="53"/>
      <c r="B27" s="54" t="s">
        <v>31</v>
      </c>
      <c r="C27" s="25">
        <f>SUM(C4:C26)</f>
        <v>275</v>
      </c>
      <c r="D27" s="25">
        <f aca="true" t="shared" si="7" ref="D27:J27">SUM(D4:D26)</f>
        <v>27.5</v>
      </c>
      <c r="E27" s="55">
        <f t="shared" si="7"/>
        <v>412500</v>
      </c>
      <c r="F27" s="26">
        <f t="shared" si="3"/>
        <v>55</v>
      </c>
      <c r="G27" s="55">
        <f t="shared" si="7"/>
        <v>550000</v>
      </c>
      <c r="H27" s="26">
        <f t="shared" si="4"/>
        <v>82.5</v>
      </c>
      <c r="I27" s="27">
        <f t="shared" si="5"/>
        <v>495000</v>
      </c>
      <c r="J27" s="55">
        <f>SUM(J4:J26)</f>
        <v>1457500</v>
      </c>
    </row>
  </sheetData>
  <sheetProtection/>
  <mergeCells count="8">
    <mergeCell ref="A1:J1"/>
    <mergeCell ref="D2:E2"/>
    <mergeCell ref="F2:G2"/>
    <mergeCell ref="H2:I2"/>
    <mergeCell ref="A2:A3"/>
    <mergeCell ref="B2:B3"/>
    <mergeCell ref="C2:C3"/>
    <mergeCell ref="J2:J3"/>
  </mergeCells>
  <printOptions/>
  <pageMargins left="0.75" right="0.75" top="1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J23" sqref="J23"/>
    </sheetView>
  </sheetViews>
  <sheetFormatPr defaultColWidth="9.00390625" defaultRowHeight="14.25"/>
  <cols>
    <col min="1" max="1" width="4.375" style="36" customWidth="1"/>
    <col min="2" max="2" width="20.75390625" style="36" customWidth="1"/>
    <col min="3" max="3" width="9.00390625" style="37" customWidth="1"/>
    <col min="4" max="4" width="19.75390625" style="37" customWidth="1"/>
    <col min="5" max="5" width="7.125" style="36" customWidth="1"/>
    <col min="6" max="6" width="7.625" style="36" customWidth="1"/>
    <col min="7" max="7" width="6.75390625" style="36" customWidth="1"/>
    <col min="8" max="8" width="12.375" style="36" customWidth="1"/>
    <col min="9" max="9" width="7.75390625" style="17" customWidth="1"/>
    <col min="10" max="10" width="10.375" style="16" customWidth="1"/>
    <col min="11" max="11" width="12.00390625" style="38" customWidth="1"/>
    <col min="12" max="16384" width="9.00390625" style="36" customWidth="1"/>
  </cols>
  <sheetData>
    <row r="1" spans="1:11" ht="19.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19" t="s">
        <v>1</v>
      </c>
      <c r="B2" s="19" t="s">
        <v>2</v>
      </c>
      <c r="C2" s="39" t="s">
        <v>40</v>
      </c>
      <c r="D2" s="33" t="s">
        <v>41</v>
      </c>
      <c r="E2" s="19"/>
      <c r="F2" s="19"/>
      <c r="G2" s="40" t="s">
        <v>42</v>
      </c>
      <c r="H2" s="41"/>
      <c r="I2" s="30" t="s">
        <v>43</v>
      </c>
      <c r="J2" s="31"/>
      <c r="K2" s="32" t="s">
        <v>44</v>
      </c>
    </row>
    <row r="3" spans="1:11" ht="33" customHeight="1">
      <c r="A3" s="42"/>
      <c r="B3" s="19"/>
      <c r="C3" s="43"/>
      <c r="D3" s="39" t="s">
        <v>45</v>
      </c>
      <c r="E3" s="39" t="s">
        <v>46</v>
      </c>
      <c r="F3" s="19" t="s">
        <v>38</v>
      </c>
      <c r="G3" s="19" t="s">
        <v>47</v>
      </c>
      <c r="H3" s="19" t="s">
        <v>38</v>
      </c>
      <c r="I3" s="33" t="s">
        <v>37</v>
      </c>
      <c r="J3" s="34" t="s">
        <v>48</v>
      </c>
      <c r="K3" s="51"/>
    </row>
    <row r="4" spans="1:11" ht="15" customHeight="1">
      <c r="A4" s="23">
        <v>1</v>
      </c>
      <c r="B4" s="44" t="s">
        <v>8</v>
      </c>
      <c r="C4" s="45">
        <v>144</v>
      </c>
      <c r="D4" s="46">
        <v>3</v>
      </c>
      <c r="E4" s="46">
        <v>3</v>
      </c>
      <c r="F4" s="47">
        <f>(D4+E4)*8000</f>
        <v>48000</v>
      </c>
      <c r="G4" s="48">
        <v>39</v>
      </c>
      <c r="H4" s="47">
        <f>G4*6000</f>
        <v>234000</v>
      </c>
      <c r="I4" s="25"/>
      <c r="J4" s="27"/>
      <c r="K4" s="47">
        <f>F4+H4</f>
        <v>282000</v>
      </c>
    </row>
    <row r="5" spans="1:11" ht="15" customHeight="1">
      <c r="A5" s="23">
        <v>2</v>
      </c>
      <c r="B5" s="44" t="s">
        <v>9</v>
      </c>
      <c r="C5" s="45">
        <v>94</v>
      </c>
      <c r="D5" s="46">
        <v>2</v>
      </c>
      <c r="E5" s="46">
        <v>2</v>
      </c>
      <c r="F5" s="47">
        <f aca="true" t="shared" si="0" ref="F5:F26">(D5+E5)*8000</f>
        <v>32000</v>
      </c>
      <c r="G5" s="48">
        <v>26</v>
      </c>
      <c r="H5" s="47">
        <f aca="true" t="shared" si="1" ref="H5:H26">G5*6000</f>
        <v>156000</v>
      </c>
      <c r="I5" s="25"/>
      <c r="J5" s="27"/>
      <c r="K5" s="47">
        <f aca="true" t="shared" si="2" ref="K5:K27">F5+H5</f>
        <v>188000</v>
      </c>
    </row>
    <row r="6" spans="1:11" ht="15" customHeight="1">
      <c r="A6" s="23">
        <v>3</v>
      </c>
      <c r="B6" s="44" t="s">
        <v>10</v>
      </c>
      <c r="C6" s="45">
        <v>153</v>
      </c>
      <c r="D6" s="46">
        <v>4</v>
      </c>
      <c r="E6" s="46">
        <v>20</v>
      </c>
      <c r="F6" s="47">
        <f t="shared" si="0"/>
        <v>192000</v>
      </c>
      <c r="G6" s="48">
        <v>25</v>
      </c>
      <c r="H6" s="47">
        <f t="shared" si="1"/>
        <v>150000</v>
      </c>
      <c r="I6" s="25"/>
      <c r="J6" s="27"/>
      <c r="K6" s="47">
        <f t="shared" si="2"/>
        <v>342000</v>
      </c>
    </row>
    <row r="7" spans="1:11" ht="15" customHeight="1">
      <c r="A7" s="23">
        <v>4</v>
      </c>
      <c r="B7" s="44" t="s">
        <v>11</v>
      </c>
      <c r="C7" s="45">
        <v>92</v>
      </c>
      <c r="D7" s="46"/>
      <c r="E7" s="46">
        <v>9</v>
      </c>
      <c r="F7" s="47">
        <f t="shared" si="0"/>
        <v>72000</v>
      </c>
      <c r="G7" s="48">
        <v>19</v>
      </c>
      <c r="H7" s="47">
        <f t="shared" si="1"/>
        <v>114000</v>
      </c>
      <c r="I7" s="25"/>
      <c r="J7" s="27"/>
      <c r="K7" s="47">
        <f t="shared" si="2"/>
        <v>186000</v>
      </c>
    </row>
    <row r="8" spans="1:11" ht="15" customHeight="1">
      <c r="A8" s="23">
        <v>5</v>
      </c>
      <c r="B8" s="44" t="s">
        <v>12</v>
      </c>
      <c r="C8" s="45">
        <v>124</v>
      </c>
      <c r="D8" s="46">
        <v>5</v>
      </c>
      <c r="E8" s="46">
        <v>4</v>
      </c>
      <c r="F8" s="47">
        <f t="shared" si="0"/>
        <v>72000</v>
      </c>
      <c r="G8" s="48">
        <v>32</v>
      </c>
      <c r="H8" s="47">
        <f t="shared" si="1"/>
        <v>192000</v>
      </c>
      <c r="I8" s="25"/>
      <c r="J8" s="27"/>
      <c r="K8" s="47">
        <f t="shared" si="2"/>
        <v>264000</v>
      </c>
    </row>
    <row r="9" spans="1:11" ht="15" customHeight="1">
      <c r="A9" s="23">
        <v>6</v>
      </c>
      <c r="B9" s="44" t="s">
        <v>13</v>
      </c>
      <c r="C9" s="45">
        <v>230</v>
      </c>
      <c r="D9" s="46">
        <v>12</v>
      </c>
      <c r="E9" s="46">
        <v>15</v>
      </c>
      <c r="F9" s="47">
        <f t="shared" si="0"/>
        <v>216000</v>
      </c>
      <c r="G9" s="48">
        <v>50</v>
      </c>
      <c r="H9" s="47">
        <f t="shared" si="1"/>
        <v>300000</v>
      </c>
      <c r="I9" s="25"/>
      <c r="J9" s="27"/>
      <c r="K9" s="47">
        <f t="shared" si="2"/>
        <v>516000</v>
      </c>
    </row>
    <row r="10" spans="1:11" ht="15" customHeight="1">
      <c r="A10" s="23">
        <v>7</v>
      </c>
      <c r="B10" s="44" t="s">
        <v>14</v>
      </c>
      <c r="C10" s="45">
        <v>229</v>
      </c>
      <c r="D10" s="46">
        <v>4</v>
      </c>
      <c r="E10" s="46">
        <v>0</v>
      </c>
      <c r="F10" s="47">
        <f t="shared" si="0"/>
        <v>32000</v>
      </c>
      <c r="G10" s="48">
        <v>68</v>
      </c>
      <c r="H10" s="47">
        <f t="shared" si="1"/>
        <v>408000</v>
      </c>
      <c r="I10" s="25"/>
      <c r="J10" s="27"/>
      <c r="K10" s="47">
        <f t="shared" si="2"/>
        <v>440000</v>
      </c>
    </row>
    <row r="11" spans="1:11" ht="15" customHeight="1">
      <c r="A11" s="23">
        <v>8</v>
      </c>
      <c r="B11" s="44" t="s">
        <v>15</v>
      </c>
      <c r="C11" s="45">
        <v>90</v>
      </c>
      <c r="D11" s="46">
        <v>4</v>
      </c>
      <c r="E11" s="46">
        <v>15</v>
      </c>
      <c r="F11" s="47">
        <f t="shared" si="0"/>
        <v>152000</v>
      </c>
      <c r="G11" s="48">
        <v>11</v>
      </c>
      <c r="H11" s="47">
        <f t="shared" si="1"/>
        <v>66000</v>
      </c>
      <c r="I11" s="25"/>
      <c r="J11" s="27"/>
      <c r="K11" s="47">
        <f t="shared" si="2"/>
        <v>218000</v>
      </c>
    </row>
    <row r="12" spans="1:11" ht="15" customHeight="1">
      <c r="A12" s="23">
        <v>9</v>
      </c>
      <c r="B12" s="44" t="s">
        <v>16</v>
      </c>
      <c r="C12" s="45">
        <v>178</v>
      </c>
      <c r="D12" s="46">
        <v>3</v>
      </c>
      <c r="E12" s="46">
        <v>5</v>
      </c>
      <c r="F12" s="47">
        <f t="shared" si="0"/>
        <v>64000</v>
      </c>
      <c r="G12" s="48">
        <v>48</v>
      </c>
      <c r="H12" s="47">
        <f t="shared" si="1"/>
        <v>288000</v>
      </c>
      <c r="I12" s="25"/>
      <c r="J12" s="27"/>
      <c r="K12" s="47">
        <f t="shared" si="2"/>
        <v>352000</v>
      </c>
    </row>
    <row r="13" spans="1:11" ht="15" customHeight="1">
      <c r="A13" s="23">
        <v>10</v>
      </c>
      <c r="B13" s="44" t="s">
        <v>17</v>
      </c>
      <c r="C13" s="45">
        <v>91</v>
      </c>
      <c r="D13" s="46">
        <v>1</v>
      </c>
      <c r="E13" s="46">
        <v>1</v>
      </c>
      <c r="F13" s="47">
        <f t="shared" si="0"/>
        <v>16000</v>
      </c>
      <c r="G13" s="48">
        <v>26</v>
      </c>
      <c r="H13" s="47">
        <f t="shared" si="1"/>
        <v>156000</v>
      </c>
      <c r="I13" s="25"/>
      <c r="J13" s="27"/>
      <c r="K13" s="47">
        <f t="shared" si="2"/>
        <v>172000</v>
      </c>
    </row>
    <row r="14" spans="1:11" ht="15" customHeight="1">
      <c r="A14" s="23">
        <v>11</v>
      </c>
      <c r="B14" s="44" t="s">
        <v>18</v>
      </c>
      <c r="C14" s="45">
        <v>14</v>
      </c>
      <c r="D14" s="46"/>
      <c r="E14" s="46">
        <v>1</v>
      </c>
      <c r="F14" s="47">
        <f t="shared" si="0"/>
        <v>8000</v>
      </c>
      <c r="G14" s="48">
        <v>3</v>
      </c>
      <c r="H14" s="47">
        <f t="shared" si="1"/>
        <v>18000</v>
      </c>
      <c r="I14" s="25"/>
      <c r="J14" s="27"/>
      <c r="K14" s="47">
        <f t="shared" si="2"/>
        <v>26000</v>
      </c>
    </row>
    <row r="15" spans="1:11" ht="15" customHeight="1">
      <c r="A15" s="23">
        <v>12</v>
      </c>
      <c r="B15" s="44" t="s">
        <v>19</v>
      </c>
      <c r="C15" s="45">
        <v>122</v>
      </c>
      <c r="D15" s="46">
        <v>16</v>
      </c>
      <c r="E15" s="46">
        <v>5</v>
      </c>
      <c r="F15" s="47">
        <f t="shared" si="0"/>
        <v>168000</v>
      </c>
      <c r="G15" s="48">
        <v>27</v>
      </c>
      <c r="H15" s="47">
        <f t="shared" si="1"/>
        <v>162000</v>
      </c>
      <c r="I15" s="25"/>
      <c r="J15" s="27"/>
      <c r="K15" s="47">
        <f t="shared" si="2"/>
        <v>330000</v>
      </c>
    </row>
    <row r="16" spans="1:11" ht="15" customHeight="1">
      <c r="A16" s="23">
        <v>13</v>
      </c>
      <c r="B16" s="49" t="s">
        <v>20</v>
      </c>
      <c r="C16" s="45">
        <v>82</v>
      </c>
      <c r="D16" s="46">
        <v>15</v>
      </c>
      <c r="E16" s="46">
        <v>2</v>
      </c>
      <c r="F16" s="47">
        <f t="shared" si="0"/>
        <v>136000</v>
      </c>
      <c r="G16" s="48">
        <v>18</v>
      </c>
      <c r="H16" s="47">
        <f t="shared" si="1"/>
        <v>108000</v>
      </c>
      <c r="I16" s="25"/>
      <c r="J16" s="27"/>
      <c r="K16" s="47">
        <f t="shared" si="2"/>
        <v>244000</v>
      </c>
    </row>
    <row r="17" spans="1:11" ht="15" customHeight="1">
      <c r="A17" s="23">
        <v>14</v>
      </c>
      <c r="B17" s="44" t="s">
        <v>21</v>
      </c>
      <c r="C17" s="45">
        <v>71</v>
      </c>
      <c r="D17" s="46">
        <v>9</v>
      </c>
      <c r="E17" s="46">
        <v>8</v>
      </c>
      <c r="F17" s="47">
        <f t="shared" si="0"/>
        <v>136000</v>
      </c>
      <c r="G17" s="48">
        <v>11</v>
      </c>
      <c r="H17" s="47">
        <f t="shared" si="1"/>
        <v>66000</v>
      </c>
      <c r="I17" s="25"/>
      <c r="J17" s="27"/>
      <c r="K17" s="47">
        <f t="shared" si="2"/>
        <v>202000</v>
      </c>
    </row>
    <row r="18" spans="1:11" ht="15" customHeight="1">
      <c r="A18" s="23">
        <v>15</v>
      </c>
      <c r="B18" s="44" t="s">
        <v>22</v>
      </c>
      <c r="C18" s="45">
        <v>179</v>
      </c>
      <c r="D18" s="46">
        <v>6</v>
      </c>
      <c r="E18" s="46">
        <v>15</v>
      </c>
      <c r="F18" s="47">
        <f t="shared" si="0"/>
        <v>168000</v>
      </c>
      <c r="G18" s="48">
        <v>37</v>
      </c>
      <c r="H18" s="47">
        <f t="shared" si="1"/>
        <v>222000</v>
      </c>
      <c r="I18" s="25"/>
      <c r="J18" s="27"/>
      <c r="K18" s="47">
        <f t="shared" si="2"/>
        <v>390000</v>
      </c>
    </row>
    <row r="19" spans="1:11" ht="15" customHeight="1">
      <c r="A19" s="23">
        <v>16</v>
      </c>
      <c r="B19" s="44" t="s">
        <v>23</v>
      </c>
      <c r="C19" s="45">
        <v>88</v>
      </c>
      <c r="D19" s="46">
        <v>2</v>
      </c>
      <c r="E19" s="46">
        <v>7</v>
      </c>
      <c r="F19" s="47">
        <f t="shared" si="0"/>
        <v>72000</v>
      </c>
      <c r="G19" s="48">
        <v>19</v>
      </c>
      <c r="H19" s="47">
        <f t="shared" si="1"/>
        <v>114000</v>
      </c>
      <c r="I19" s="25">
        <v>8</v>
      </c>
      <c r="J19" s="27">
        <f>I19*2200</f>
        <v>17600</v>
      </c>
      <c r="K19" s="47">
        <f>F19+H19+J19</f>
        <v>203600</v>
      </c>
    </row>
    <row r="20" spans="1:11" ht="15" customHeight="1">
      <c r="A20" s="23">
        <v>17</v>
      </c>
      <c r="B20" s="44" t="s">
        <v>24</v>
      </c>
      <c r="C20" s="45">
        <v>103</v>
      </c>
      <c r="D20" s="46">
        <v>2</v>
      </c>
      <c r="E20" s="46">
        <v>10</v>
      </c>
      <c r="F20" s="47">
        <f t="shared" si="0"/>
        <v>96000</v>
      </c>
      <c r="G20" s="48">
        <v>20</v>
      </c>
      <c r="H20" s="47">
        <f t="shared" si="1"/>
        <v>120000</v>
      </c>
      <c r="I20" s="25"/>
      <c r="J20" s="27"/>
      <c r="K20" s="47">
        <f t="shared" si="2"/>
        <v>216000</v>
      </c>
    </row>
    <row r="21" spans="1:11" ht="15" customHeight="1">
      <c r="A21" s="23">
        <v>18</v>
      </c>
      <c r="B21" s="44" t="s">
        <v>25</v>
      </c>
      <c r="C21" s="45">
        <v>146</v>
      </c>
      <c r="D21" s="46">
        <v>2</v>
      </c>
      <c r="E21" s="46">
        <v>11</v>
      </c>
      <c r="F21" s="47">
        <f t="shared" si="0"/>
        <v>104000</v>
      </c>
      <c r="G21" s="48">
        <v>32</v>
      </c>
      <c r="H21" s="47">
        <f t="shared" si="1"/>
        <v>192000</v>
      </c>
      <c r="I21" s="25">
        <v>105</v>
      </c>
      <c r="J21" s="27">
        <f>I21*2200</f>
        <v>231000</v>
      </c>
      <c r="K21" s="47">
        <f>F21+H21+J21</f>
        <v>527000</v>
      </c>
    </row>
    <row r="22" spans="1:11" ht="15" customHeight="1">
      <c r="A22" s="23">
        <v>19</v>
      </c>
      <c r="B22" s="44" t="s">
        <v>26</v>
      </c>
      <c r="C22" s="45">
        <v>62</v>
      </c>
      <c r="D22" s="46"/>
      <c r="E22" s="46">
        <v>5</v>
      </c>
      <c r="F22" s="47">
        <f t="shared" si="0"/>
        <v>40000</v>
      </c>
      <c r="G22" s="48">
        <v>14</v>
      </c>
      <c r="H22" s="47">
        <f t="shared" si="1"/>
        <v>84000</v>
      </c>
      <c r="I22" s="25"/>
      <c r="J22" s="27"/>
      <c r="K22" s="47">
        <f t="shared" si="2"/>
        <v>124000</v>
      </c>
    </row>
    <row r="23" spans="1:11" ht="15" customHeight="1">
      <c r="A23" s="23">
        <v>20</v>
      </c>
      <c r="B23" s="49" t="s">
        <v>27</v>
      </c>
      <c r="C23" s="45">
        <v>237</v>
      </c>
      <c r="D23" s="46">
        <v>5</v>
      </c>
      <c r="E23" s="46">
        <v>15</v>
      </c>
      <c r="F23" s="47">
        <f t="shared" si="0"/>
        <v>160000</v>
      </c>
      <c r="G23" s="48">
        <v>55</v>
      </c>
      <c r="H23" s="47">
        <f t="shared" si="1"/>
        <v>330000</v>
      </c>
      <c r="I23" s="25"/>
      <c r="J23" s="27"/>
      <c r="K23" s="47">
        <f t="shared" si="2"/>
        <v>490000</v>
      </c>
    </row>
    <row r="24" spans="1:11" ht="15" customHeight="1">
      <c r="A24" s="23">
        <v>21</v>
      </c>
      <c r="B24" s="44" t="s">
        <v>28</v>
      </c>
      <c r="C24" s="45">
        <v>148</v>
      </c>
      <c r="D24" s="46">
        <v>3</v>
      </c>
      <c r="E24" s="46">
        <v>0</v>
      </c>
      <c r="F24" s="47">
        <f t="shared" si="0"/>
        <v>24000</v>
      </c>
      <c r="G24" s="48">
        <v>44</v>
      </c>
      <c r="H24" s="47">
        <f t="shared" si="1"/>
        <v>264000</v>
      </c>
      <c r="I24" s="25"/>
      <c r="J24" s="27"/>
      <c r="K24" s="47">
        <f t="shared" si="2"/>
        <v>288000</v>
      </c>
    </row>
    <row r="25" spans="1:11" ht="15" customHeight="1">
      <c r="A25" s="23">
        <v>22</v>
      </c>
      <c r="B25" s="44" t="s">
        <v>29</v>
      </c>
      <c r="C25" s="45">
        <v>54</v>
      </c>
      <c r="D25" s="46"/>
      <c r="E25" s="46">
        <v>1</v>
      </c>
      <c r="F25" s="47">
        <f t="shared" si="0"/>
        <v>8000</v>
      </c>
      <c r="G25" s="48">
        <v>15</v>
      </c>
      <c r="H25" s="47">
        <f t="shared" si="1"/>
        <v>90000</v>
      </c>
      <c r="I25" s="25"/>
      <c r="J25" s="27"/>
      <c r="K25" s="47">
        <f t="shared" si="2"/>
        <v>98000</v>
      </c>
    </row>
    <row r="26" spans="1:11" ht="15" customHeight="1">
      <c r="A26" s="23">
        <v>23</v>
      </c>
      <c r="B26" s="44" t="s">
        <v>30</v>
      </c>
      <c r="C26" s="45">
        <v>14</v>
      </c>
      <c r="D26" s="46"/>
      <c r="E26" s="46">
        <v>0</v>
      </c>
      <c r="F26" s="47">
        <f t="shared" si="0"/>
        <v>0</v>
      </c>
      <c r="G26" s="48">
        <v>4</v>
      </c>
      <c r="H26" s="47">
        <f t="shared" si="1"/>
        <v>24000</v>
      </c>
      <c r="I26" s="25"/>
      <c r="J26" s="27"/>
      <c r="K26" s="47">
        <f t="shared" si="2"/>
        <v>24000</v>
      </c>
    </row>
    <row r="27" spans="1:11" ht="15" customHeight="1">
      <c r="A27" s="50"/>
      <c r="B27" s="44" t="s">
        <v>31</v>
      </c>
      <c r="C27" s="45">
        <f aca="true" t="shared" si="3" ref="C27:K27">SUM(C4:C26)</f>
        <v>2745</v>
      </c>
      <c r="D27" s="46">
        <f t="shared" si="3"/>
        <v>98</v>
      </c>
      <c r="E27" s="46">
        <f t="shared" si="3"/>
        <v>154</v>
      </c>
      <c r="F27" s="47">
        <f t="shared" si="3"/>
        <v>2016000</v>
      </c>
      <c r="G27" s="48">
        <f t="shared" si="3"/>
        <v>643</v>
      </c>
      <c r="H27" s="47">
        <f t="shared" si="3"/>
        <v>3858000</v>
      </c>
      <c r="I27" s="25">
        <f t="shared" si="3"/>
        <v>113</v>
      </c>
      <c r="J27" s="27">
        <f t="shared" si="3"/>
        <v>248600</v>
      </c>
      <c r="K27" s="47">
        <f t="shared" si="3"/>
        <v>6122600</v>
      </c>
    </row>
    <row r="28" ht="15" customHeight="1"/>
    <row r="29" ht="15" customHeight="1"/>
  </sheetData>
  <sheetProtection/>
  <mergeCells count="8">
    <mergeCell ref="A1:K1"/>
    <mergeCell ref="D2:F2"/>
    <mergeCell ref="G2:H2"/>
    <mergeCell ref="I2:J2"/>
    <mergeCell ref="A2:A3"/>
    <mergeCell ref="B2:B3"/>
    <mergeCell ref="C2:C3"/>
    <mergeCell ref="K2:K3"/>
  </mergeCells>
  <printOptions/>
  <pageMargins left="0.75" right="0.75" top="0.8" bottom="0.8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B1">
      <selection activeCell="E27" sqref="E4:E27"/>
    </sheetView>
  </sheetViews>
  <sheetFormatPr defaultColWidth="9.00390625" defaultRowHeight="14.25"/>
  <cols>
    <col min="1" max="1" width="9.00390625" style="16" customWidth="1"/>
    <col min="2" max="2" width="20.375" style="16" customWidth="1"/>
    <col min="3" max="3" width="11.50390625" style="17" customWidth="1"/>
    <col min="4" max="4" width="9.00390625" style="16" customWidth="1"/>
    <col min="5" max="5" width="11.50390625" style="16" customWidth="1"/>
    <col min="6" max="6" width="8.875" style="16" customWidth="1"/>
    <col min="7" max="7" width="11.50390625" style="16" customWidth="1"/>
    <col min="8" max="8" width="9.125" style="16" customWidth="1"/>
    <col min="9" max="9" width="11.50390625" style="16" customWidth="1"/>
    <col min="10" max="10" width="9.00390625" style="17" customWidth="1"/>
    <col min="11" max="11" width="11.50390625" style="16" customWidth="1"/>
    <col min="12" max="12" width="16.625" style="18" customWidth="1"/>
    <col min="13" max="13" width="12.25390625" style="16" customWidth="1"/>
    <col min="14" max="16384" width="9.00390625" style="16" customWidth="1"/>
  </cols>
  <sheetData>
    <row r="1" spans="1:12" ht="29.25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9" t="s">
        <v>1</v>
      </c>
      <c r="B2" s="19" t="s">
        <v>2</v>
      </c>
      <c r="C2" s="20" t="s">
        <v>50</v>
      </c>
      <c r="D2" s="19" t="s">
        <v>51</v>
      </c>
      <c r="E2" s="19"/>
      <c r="F2" s="19" t="s">
        <v>52</v>
      </c>
      <c r="G2" s="19"/>
      <c r="H2" s="19" t="s">
        <v>53</v>
      </c>
      <c r="I2" s="19"/>
      <c r="J2" s="30" t="s">
        <v>43</v>
      </c>
      <c r="K2" s="31"/>
      <c r="L2" s="32" t="s">
        <v>54</v>
      </c>
    </row>
    <row r="3" spans="1:12" ht="33.75" customHeight="1">
      <c r="A3" s="21"/>
      <c r="B3" s="19"/>
      <c r="C3" s="22"/>
      <c r="D3" s="19" t="s">
        <v>37</v>
      </c>
      <c r="E3" s="19" t="s">
        <v>38</v>
      </c>
      <c r="F3" s="19" t="s">
        <v>37</v>
      </c>
      <c r="G3" s="19" t="s">
        <v>38</v>
      </c>
      <c r="H3" s="19" t="s">
        <v>37</v>
      </c>
      <c r="I3" s="19" t="s">
        <v>38</v>
      </c>
      <c r="J3" s="33" t="s">
        <v>37</v>
      </c>
      <c r="K3" s="34" t="s">
        <v>55</v>
      </c>
      <c r="L3" s="35"/>
    </row>
    <row r="4" spans="1:12" ht="18" customHeight="1">
      <c r="A4" s="23">
        <v>1</v>
      </c>
      <c r="B4" s="24" t="s">
        <v>8</v>
      </c>
      <c r="C4" s="25">
        <v>172</v>
      </c>
      <c r="D4" s="26">
        <f>C4*0.1</f>
        <v>17.2</v>
      </c>
      <c r="E4" s="27">
        <f>D4*10000</f>
        <v>172000</v>
      </c>
      <c r="F4" s="26">
        <f>C4*0.2</f>
        <v>34.4</v>
      </c>
      <c r="G4" s="27">
        <f>F4*6000</f>
        <v>206400</v>
      </c>
      <c r="H4" s="28">
        <f>C4*0.3</f>
        <v>51.6</v>
      </c>
      <c r="I4" s="27">
        <f>H4*3000</f>
        <v>154800</v>
      </c>
      <c r="J4" s="25"/>
      <c r="K4" s="27"/>
      <c r="L4" s="27">
        <f>E4+G4+I4</f>
        <v>533200</v>
      </c>
    </row>
    <row r="5" spans="1:12" ht="18" customHeight="1">
      <c r="A5" s="23">
        <v>2</v>
      </c>
      <c r="B5" s="24" t="s">
        <v>9</v>
      </c>
      <c r="C5" s="25">
        <v>118</v>
      </c>
      <c r="D5" s="26">
        <f aca="true" t="shared" si="0" ref="D5:D27">C5*0.1</f>
        <v>11.8</v>
      </c>
      <c r="E5" s="27">
        <f aca="true" t="shared" si="1" ref="E5:E28">D5*10000</f>
        <v>118000</v>
      </c>
      <c r="F5" s="26">
        <f aca="true" t="shared" si="2" ref="F5:F27">C5*0.2</f>
        <v>23.6</v>
      </c>
      <c r="G5" s="27">
        <f aca="true" t="shared" si="3" ref="G5:G27">F5*6000</f>
        <v>141600</v>
      </c>
      <c r="H5" s="28">
        <f aca="true" t="shared" si="4" ref="H5:H27">C5*0.3</f>
        <v>35.4</v>
      </c>
      <c r="I5" s="27">
        <f aca="true" t="shared" si="5" ref="I5:I27">H5*3000</f>
        <v>106200</v>
      </c>
      <c r="J5" s="25"/>
      <c r="K5" s="27"/>
      <c r="L5" s="27">
        <f aca="true" t="shared" si="6" ref="L5:L27">E5+G5+I5</f>
        <v>365800</v>
      </c>
    </row>
    <row r="6" spans="1:12" ht="18" customHeight="1">
      <c r="A6" s="23">
        <v>3</v>
      </c>
      <c r="B6" s="24" t="s">
        <v>10</v>
      </c>
      <c r="C6" s="25">
        <v>148</v>
      </c>
      <c r="D6" s="26">
        <f t="shared" si="0"/>
        <v>14.8</v>
      </c>
      <c r="E6" s="27">
        <f t="shared" si="1"/>
        <v>148000</v>
      </c>
      <c r="F6" s="26">
        <f t="shared" si="2"/>
        <v>29.6</v>
      </c>
      <c r="G6" s="27">
        <f t="shared" si="3"/>
        <v>177600</v>
      </c>
      <c r="H6" s="28">
        <f t="shared" si="4"/>
        <v>44.4</v>
      </c>
      <c r="I6" s="27">
        <f t="shared" si="5"/>
        <v>133200</v>
      </c>
      <c r="J6" s="25"/>
      <c r="K6" s="27"/>
      <c r="L6" s="27">
        <f t="shared" si="6"/>
        <v>458800</v>
      </c>
    </row>
    <row r="7" spans="1:12" ht="18" customHeight="1">
      <c r="A7" s="23">
        <v>4</v>
      </c>
      <c r="B7" s="24" t="s">
        <v>11</v>
      </c>
      <c r="C7" s="25">
        <v>130</v>
      </c>
      <c r="D7" s="26">
        <f t="shared" si="0"/>
        <v>13</v>
      </c>
      <c r="E7" s="27">
        <f t="shared" si="1"/>
        <v>130000</v>
      </c>
      <c r="F7" s="26">
        <f t="shared" si="2"/>
        <v>26</v>
      </c>
      <c r="G7" s="27">
        <f t="shared" si="3"/>
        <v>156000</v>
      </c>
      <c r="H7" s="28">
        <f t="shared" si="4"/>
        <v>39</v>
      </c>
      <c r="I7" s="27">
        <f t="shared" si="5"/>
        <v>117000</v>
      </c>
      <c r="J7" s="25"/>
      <c r="K7" s="27"/>
      <c r="L7" s="27">
        <f t="shared" si="6"/>
        <v>403000</v>
      </c>
    </row>
    <row r="8" spans="1:12" ht="18" customHeight="1">
      <c r="A8" s="23">
        <v>5</v>
      </c>
      <c r="B8" s="24" t="s">
        <v>12</v>
      </c>
      <c r="C8" s="25">
        <v>125</v>
      </c>
      <c r="D8" s="26">
        <f t="shared" si="0"/>
        <v>12.5</v>
      </c>
      <c r="E8" s="27">
        <f t="shared" si="1"/>
        <v>125000</v>
      </c>
      <c r="F8" s="26">
        <f t="shared" si="2"/>
        <v>25</v>
      </c>
      <c r="G8" s="27">
        <f t="shared" si="3"/>
        <v>150000</v>
      </c>
      <c r="H8" s="28">
        <f t="shared" si="4"/>
        <v>37.5</v>
      </c>
      <c r="I8" s="27">
        <f t="shared" si="5"/>
        <v>112500</v>
      </c>
      <c r="J8" s="25"/>
      <c r="K8" s="27"/>
      <c r="L8" s="27">
        <f t="shared" si="6"/>
        <v>387500</v>
      </c>
    </row>
    <row r="9" spans="1:12" ht="18" customHeight="1">
      <c r="A9" s="23">
        <v>6</v>
      </c>
      <c r="B9" s="24" t="s">
        <v>13</v>
      </c>
      <c r="C9" s="25">
        <v>324</v>
      </c>
      <c r="D9" s="26">
        <f t="shared" si="0"/>
        <v>32.4</v>
      </c>
      <c r="E9" s="27">
        <f t="shared" si="1"/>
        <v>324000</v>
      </c>
      <c r="F9" s="26">
        <f t="shared" si="2"/>
        <v>64.8</v>
      </c>
      <c r="G9" s="27">
        <f t="shared" si="3"/>
        <v>388800</v>
      </c>
      <c r="H9" s="28">
        <f t="shared" si="4"/>
        <v>97.2</v>
      </c>
      <c r="I9" s="27">
        <f t="shared" si="5"/>
        <v>291600</v>
      </c>
      <c r="J9" s="25"/>
      <c r="K9" s="27"/>
      <c r="L9" s="27">
        <f t="shared" si="6"/>
        <v>1004400</v>
      </c>
    </row>
    <row r="10" spans="1:12" ht="18" customHeight="1">
      <c r="A10" s="23">
        <v>7</v>
      </c>
      <c r="B10" s="24" t="s">
        <v>14</v>
      </c>
      <c r="C10" s="25">
        <v>238</v>
      </c>
      <c r="D10" s="26">
        <f t="shared" si="0"/>
        <v>23.8</v>
      </c>
      <c r="E10" s="27">
        <f t="shared" si="1"/>
        <v>238000</v>
      </c>
      <c r="F10" s="26">
        <f t="shared" si="2"/>
        <v>47.6</v>
      </c>
      <c r="G10" s="27">
        <f t="shared" si="3"/>
        <v>285600</v>
      </c>
      <c r="H10" s="28">
        <f t="shared" si="4"/>
        <v>71.39999999999999</v>
      </c>
      <c r="I10" s="27">
        <f t="shared" si="5"/>
        <v>214199.99999999997</v>
      </c>
      <c r="J10" s="25"/>
      <c r="K10" s="27"/>
      <c r="L10" s="27">
        <f t="shared" si="6"/>
        <v>737800</v>
      </c>
    </row>
    <row r="11" spans="1:12" ht="18" customHeight="1">
      <c r="A11" s="23">
        <v>8</v>
      </c>
      <c r="B11" s="24" t="s">
        <v>15</v>
      </c>
      <c r="C11" s="25">
        <v>161</v>
      </c>
      <c r="D11" s="26">
        <f t="shared" si="0"/>
        <v>16.1</v>
      </c>
      <c r="E11" s="27">
        <f t="shared" si="1"/>
        <v>161000</v>
      </c>
      <c r="F11" s="26">
        <f t="shared" si="2"/>
        <v>32.2</v>
      </c>
      <c r="G11" s="27">
        <f t="shared" si="3"/>
        <v>193200.00000000003</v>
      </c>
      <c r="H11" s="28">
        <f t="shared" si="4"/>
        <v>48.3</v>
      </c>
      <c r="I11" s="27">
        <f t="shared" si="5"/>
        <v>144900</v>
      </c>
      <c r="J11" s="25"/>
      <c r="K11" s="27"/>
      <c r="L11" s="27">
        <f t="shared" si="6"/>
        <v>499100</v>
      </c>
    </row>
    <row r="12" spans="1:12" ht="18" customHeight="1">
      <c r="A12" s="23">
        <v>9</v>
      </c>
      <c r="B12" s="24" t="s">
        <v>16</v>
      </c>
      <c r="C12" s="25">
        <v>210</v>
      </c>
      <c r="D12" s="26">
        <f t="shared" si="0"/>
        <v>21</v>
      </c>
      <c r="E12" s="27">
        <f t="shared" si="1"/>
        <v>210000</v>
      </c>
      <c r="F12" s="26">
        <f t="shared" si="2"/>
        <v>42</v>
      </c>
      <c r="G12" s="27">
        <f t="shared" si="3"/>
        <v>252000</v>
      </c>
      <c r="H12" s="28">
        <f t="shared" si="4"/>
        <v>63</v>
      </c>
      <c r="I12" s="27">
        <f t="shared" si="5"/>
        <v>189000</v>
      </c>
      <c r="J12" s="25"/>
      <c r="K12" s="27"/>
      <c r="L12" s="27">
        <f t="shared" si="6"/>
        <v>651000</v>
      </c>
    </row>
    <row r="13" spans="1:12" ht="18" customHeight="1">
      <c r="A13" s="23">
        <v>10</v>
      </c>
      <c r="B13" s="24" t="s">
        <v>17</v>
      </c>
      <c r="C13" s="25">
        <v>131</v>
      </c>
      <c r="D13" s="26">
        <f t="shared" si="0"/>
        <v>13.100000000000001</v>
      </c>
      <c r="E13" s="27">
        <f t="shared" si="1"/>
        <v>131000.00000000001</v>
      </c>
      <c r="F13" s="26">
        <f t="shared" si="2"/>
        <v>26.200000000000003</v>
      </c>
      <c r="G13" s="27">
        <f t="shared" si="3"/>
        <v>157200.00000000003</v>
      </c>
      <c r="H13" s="28">
        <f t="shared" si="4"/>
        <v>39.3</v>
      </c>
      <c r="I13" s="27">
        <f t="shared" si="5"/>
        <v>117899.99999999999</v>
      </c>
      <c r="J13" s="25"/>
      <c r="K13" s="27"/>
      <c r="L13" s="27">
        <f t="shared" si="6"/>
        <v>406100.00000000006</v>
      </c>
    </row>
    <row r="14" spans="1:12" ht="18" customHeight="1">
      <c r="A14" s="23">
        <v>11</v>
      </c>
      <c r="B14" s="24" t="s">
        <v>18</v>
      </c>
      <c r="C14" s="25">
        <v>20</v>
      </c>
      <c r="D14" s="26">
        <f t="shared" si="0"/>
        <v>2</v>
      </c>
      <c r="E14" s="27">
        <f t="shared" si="1"/>
        <v>20000</v>
      </c>
      <c r="F14" s="26">
        <f t="shared" si="2"/>
        <v>4</v>
      </c>
      <c r="G14" s="27">
        <f t="shared" si="3"/>
        <v>24000</v>
      </c>
      <c r="H14" s="28">
        <f t="shared" si="4"/>
        <v>6</v>
      </c>
      <c r="I14" s="27">
        <f t="shared" si="5"/>
        <v>18000</v>
      </c>
      <c r="J14" s="25"/>
      <c r="K14" s="27"/>
      <c r="L14" s="27">
        <f t="shared" si="6"/>
        <v>62000</v>
      </c>
    </row>
    <row r="15" spans="1:12" ht="18" customHeight="1">
      <c r="A15" s="23">
        <v>12</v>
      </c>
      <c r="B15" s="24" t="s">
        <v>19</v>
      </c>
      <c r="C15" s="25">
        <v>153</v>
      </c>
      <c r="D15" s="26">
        <f t="shared" si="0"/>
        <v>15.3</v>
      </c>
      <c r="E15" s="27">
        <f t="shared" si="1"/>
        <v>153000</v>
      </c>
      <c r="F15" s="26">
        <f t="shared" si="2"/>
        <v>30.6</v>
      </c>
      <c r="G15" s="27">
        <f t="shared" si="3"/>
        <v>183600</v>
      </c>
      <c r="H15" s="28">
        <f t="shared" si="4"/>
        <v>45.9</v>
      </c>
      <c r="I15" s="27">
        <f t="shared" si="5"/>
        <v>137700</v>
      </c>
      <c r="J15" s="25"/>
      <c r="K15" s="27"/>
      <c r="L15" s="27">
        <f t="shared" si="6"/>
        <v>474300</v>
      </c>
    </row>
    <row r="16" spans="1:12" ht="18" customHeight="1">
      <c r="A16" s="23">
        <v>13</v>
      </c>
      <c r="B16" s="24" t="s">
        <v>20</v>
      </c>
      <c r="C16" s="25">
        <v>154</v>
      </c>
      <c r="D16" s="26">
        <f t="shared" si="0"/>
        <v>15.4</v>
      </c>
      <c r="E16" s="27">
        <f t="shared" si="1"/>
        <v>154000</v>
      </c>
      <c r="F16" s="26">
        <f t="shared" si="2"/>
        <v>30.8</v>
      </c>
      <c r="G16" s="27">
        <f t="shared" si="3"/>
        <v>184800</v>
      </c>
      <c r="H16" s="28">
        <f t="shared" si="4"/>
        <v>46.199999999999996</v>
      </c>
      <c r="I16" s="27">
        <f t="shared" si="5"/>
        <v>138600</v>
      </c>
      <c r="J16" s="25"/>
      <c r="K16" s="27"/>
      <c r="L16" s="27">
        <f t="shared" si="6"/>
        <v>477400</v>
      </c>
    </row>
    <row r="17" spans="1:12" ht="18" customHeight="1">
      <c r="A17" s="23">
        <v>14</v>
      </c>
      <c r="B17" s="24" t="s">
        <v>21</v>
      </c>
      <c r="C17" s="25">
        <v>140</v>
      </c>
      <c r="D17" s="26">
        <f t="shared" si="0"/>
        <v>14</v>
      </c>
      <c r="E17" s="27">
        <f t="shared" si="1"/>
        <v>140000</v>
      </c>
      <c r="F17" s="26">
        <f t="shared" si="2"/>
        <v>28</v>
      </c>
      <c r="G17" s="27">
        <f t="shared" si="3"/>
        <v>168000</v>
      </c>
      <c r="H17" s="28">
        <f t="shared" si="4"/>
        <v>42</v>
      </c>
      <c r="I17" s="27">
        <f t="shared" si="5"/>
        <v>126000</v>
      </c>
      <c r="J17" s="25"/>
      <c r="K17" s="27"/>
      <c r="L17" s="27">
        <f t="shared" si="6"/>
        <v>434000</v>
      </c>
    </row>
    <row r="18" spans="1:12" ht="18" customHeight="1">
      <c r="A18" s="23">
        <v>15</v>
      </c>
      <c r="B18" s="24" t="s">
        <v>22</v>
      </c>
      <c r="C18" s="25">
        <v>213</v>
      </c>
      <c r="D18" s="26">
        <f t="shared" si="0"/>
        <v>21.3</v>
      </c>
      <c r="E18" s="27">
        <f t="shared" si="1"/>
        <v>213000</v>
      </c>
      <c r="F18" s="26">
        <f t="shared" si="2"/>
        <v>42.6</v>
      </c>
      <c r="G18" s="27">
        <f t="shared" si="3"/>
        <v>255600</v>
      </c>
      <c r="H18" s="28">
        <f t="shared" si="4"/>
        <v>63.9</v>
      </c>
      <c r="I18" s="27">
        <f t="shared" si="5"/>
        <v>191700</v>
      </c>
      <c r="J18" s="25"/>
      <c r="K18" s="27"/>
      <c r="L18" s="27">
        <f t="shared" si="6"/>
        <v>660300</v>
      </c>
    </row>
    <row r="19" spans="1:12" ht="18" customHeight="1">
      <c r="A19" s="23">
        <v>16</v>
      </c>
      <c r="B19" s="24" t="s">
        <v>23</v>
      </c>
      <c r="C19" s="25">
        <v>78</v>
      </c>
      <c r="D19" s="26">
        <f t="shared" si="0"/>
        <v>7.800000000000001</v>
      </c>
      <c r="E19" s="27">
        <f t="shared" si="1"/>
        <v>78000</v>
      </c>
      <c r="F19" s="26">
        <f t="shared" si="2"/>
        <v>15.600000000000001</v>
      </c>
      <c r="G19" s="27">
        <f t="shared" si="3"/>
        <v>93600.00000000001</v>
      </c>
      <c r="H19" s="28">
        <f t="shared" si="4"/>
        <v>23.4</v>
      </c>
      <c r="I19" s="27">
        <f t="shared" si="5"/>
        <v>70200</v>
      </c>
      <c r="J19" s="25"/>
      <c r="K19" s="27"/>
      <c r="L19" s="27">
        <f t="shared" si="6"/>
        <v>241800</v>
      </c>
    </row>
    <row r="20" spans="1:12" ht="18" customHeight="1">
      <c r="A20" s="23">
        <v>17</v>
      </c>
      <c r="B20" s="24" t="s">
        <v>24</v>
      </c>
      <c r="C20" s="25">
        <v>118</v>
      </c>
      <c r="D20" s="26">
        <f t="shared" si="0"/>
        <v>11.8</v>
      </c>
      <c r="E20" s="27">
        <f t="shared" si="1"/>
        <v>118000</v>
      </c>
      <c r="F20" s="26">
        <f t="shared" si="2"/>
        <v>23.6</v>
      </c>
      <c r="G20" s="27">
        <f t="shared" si="3"/>
        <v>141600</v>
      </c>
      <c r="H20" s="28">
        <f t="shared" si="4"/>
        <v>35.4</v>
      </c>
      <c r="I20" s="27">
        <f t="shared" si="5"/>
        <v>106200</v>
      </c>
      <c r="J20" s="25"/>
      <c r="K20" s="27"/>
      <c r="L20" s="27">
        <f t="shared" si="6"/>
        <v>365800</v>
      </c>
    </row>
    <row r="21" spans="1:12" ht="18" customHeight="1">
      <c r="A21" s="23">
        <v>18</v>
      </c>
      <c r="B21" s="24" t="s">
        <v>25</v>
      </c>
      <c r="C21" s="25">
        <v>176</v>
      </c>
      <c r="D21" s="26">
        <f t="shared" si="0"/>
        <v>17.6</v>
      </c>
      <c r="E21" s="27">
        <f t="shared" si="1"/>
        <v>176000</v>
      </c>
      <c r="F21" s="26">
        <f t="shared" si="2"/>
        <v>35.2</v>
      </c>
      <c r="G21" s="27">
        <f t="shared" si="3"/>
        <v>211200.00000000003</v>
      </c>
      <c r="H21" s="28">
        <f t="shared" si="4"/>
        <v>52.8</v>
      </c>
      <c r="I21" s="27">
        <f t="shared" si="5"/>
        <v>158400</v>
      </c>
      <c r="J21" s="25">
        <v>112</v>
      </c>
      <c r="K21" s="27">
        <f>J21*3100</f>
        <v>347200</v>
      </c>
      <c r="L21" s="27">
        <f>E21+G21+I21+K21</f>
        <v>892800</v>
      </c>
    </row>
    <row r="22" spans="1:12" ht="18" customHeight="1">
      <c r="A22" s="23">
        <v>19</v>
      </c>
      <c r="B22" s="24" t="s">
        <v>26</v>
      </c>
      <c r="C22" s="25">
        <v>70</v>
      </c>
      <c r="D22" s="26">
        <f t="shared" si="0"/>
        <v>7</v>
      </c>
      <c r="E22" s="27">
        <f t="shared" si="1"/>
        <v>70000</v>
      </c>
      <c r="F22" s="26">
        <f t="shared" si="2"/>
        <v>14</v>
      </c>
      <c r="G22" s="27">
        <f t="shared" si="3"/>
        <v>84000</v>
      </c>
      <c r="H22" s="28">
        <f t="shared" si="4"/>
        <v>21</v>
      </c>
      <c r="I22" s="27">
        <f t="shared" si="5"/>
        <v>63000</v>
      </c>
      <c r="J22" s="25"/>
      <c r="K22" s="27"/>
      <c r="L22" s="27">
        <f t="shared" si="6"/>
        <v>217000</v>
      </c>
    </row>
    <row r="23" spans="1:12" ht="18" customHeight="1">
      <c r="A23" s="23">
        <v>20</v>
      </c>
      <c r="B23" s="24" t="s">
        <v>27</v>
      </c>
      <c r="C23" s="25">
        <v>303</v>
      </c>
      <c r="D23" s="26">
        <f t="shared" si="0"/>
        <v>30.3</v>
      </c>
      <c r="E23" s="27">
        <f t="shared" si="1"/>
        <v>303000</v>
      </c>
      <c r="F23" s="26">
        <f t="shared" si="2"/>
        <v>60.6</v>
      </c>
      <c r="G23" s="27">
        <f t="shared" si="3"/>
        <v>363600</v>
      </c>
      <c r="H23" s="28">
        <f t="shared" si="4"/>
        <v>90.89999999999999</v>
      </c>
      <c r="I23" s="27">
        <f t="shared" si="5"/>
        <v>272700</v>
      </c>
      <c r="J23" s="25"/>
      <c r="K23" s="27"/>
      <c r="L23" s="27">
        <f t="shared" si="6"/>
        <v>939300</v>
      </c>
    </row>
    <row r="24" spans="1:12" ht="18" customHeight="1">
      <c r="A24" s="23">
        <v>21</v>
      </c>
      <c r="B24" s="24" t="s">
        <v>28</v>
      </c>
      <c r="C24" s="25">
        <v>211</v>
      </c>
      <c r="D24" s="26">
        <f t="shared" si="0"/>
        <v>21.1</v>
      </c>
      <c r="E24" s="27">
        <f t="shared" si="1"/>
        <v>211000</v>
      </c>
      <c r="F24" s="26">
        <f t="shared" si="2"/>
        <v>42.2</v>
      </c>
      <c r="G24" s="27">
        <f t="shared" si="3"/>
        <v>253200.00000000003</v>
      </c>
      <c r="H24" s="28">
        <f t="shared" si="4"/>
        <v>63.3</v>
      </c>
      <c r="I24" s="27">
        <f t="shared" si="5"/>
        <v>189900</v>
      </c>
      <c r="J24" s="25"/>
      <c r="K24" s="27"/>
      <c r="L24" s="27">
        <f t="shared" si="6"/>
        <v>654100</v>
      </c>
    </row>
    <row r="25" spans="1:12" ht="18" customHeight="1">
      <c r="A25" s="23">
        <v>22</v>
      </c>
      <c r="B25" s="24" t="s">
        <v>29</v>
      </c>
      <c r="C25" s="25">
        <v>44</v>
      </c>
      <c r="D25" s="26">
        <f t="shared" si="0"/>
        <v>4.4</v>
      </c>
      <c r="E25" s="27">
        <f t="shared" si="1"/>
        <v>44000</v>
      </c>
      <c r="F25" s="26">
        <f t="shared" si="2"/>
        <v>8.8</v>
      </c>
      <c r="G25" s="27">
        <f t="shared" si="3"/>
        <v>52800.00000000001</v>
      </c>
      <c r="H25" s="28">
        <f t="shared" si="4"/>
        <v>13.2</v>
      </c>
      <c r="I25" s="27">
        <f t="shared" si="5"/>
        <v>39600</v>
      </c>
      <c r="J25" s="25"/>
      <c r="K25" s="27"/>
      <c r="L25" s="27">
        <f t="shared" si="6"/>
        <v>136400</v>
      </c>
    </row>
    <row r="26" spans="1:12" ht="18" customHeight="1">
      <c r="A26" s="23">
        <v>23</v>
      </c>
      <c r="B26" s="24" t="s">
        <v>30</v>
      </c>
      <c r="C26" s="25">
        <v>27</v>
      </c>
      <c r="D26" s="26">
        <f t="shared" si="0"/>
        <v>2.7</v>
      </c>
      <c r="E26" s="27">
        <f t="shared" si="1"/>
        <v>27000</v>
      </c>
      <c r="F26" s="26">
        <f t="shared" si="2"/>
        <v>5.4</v>
      </c>
      <c r="G26" s="27">
        <f t="shared" si="3"/>
        <v>32400.000000000004</v>
      </c>
      <c r="H26" s="28">
        <f t="shared" si="4"/>
        <v>8.1</v>
      </c>
      <c r="I26" s="27">
        <f t="shared" si="5"/>
        <v>24300</v>
      </c>
      <c r="J26" s="25"/>
      <c r="K26" s="27"/>
      <c r="L26" s="27">
        <f t="shared" si="6"/>
        <v>83700</v>
      </c>
    </row>
    <row r="27" spans="1:12" ht="18" customHeight="1">
      <c r="A27" s="29"/>
      <c r="B27" s="24" t="s">
        <v>31</v>
      </c>
      <c r="C27" s="25">
        <f>SUM(C4:C26)</f>
        <v>3464</v>
      </c>
      <c r="D27" s="26">
        <f t="shared" si="0"/>
        <v>346.40000000000003</v>
      </c>
      <c r="E27" s="27">
        <f t="shared" si="1"/>
        <v>3464000.0000000005</v>
      </c>
      <c r="F27" s="26">
        <f t="shared" si="2"/>
        <v>692.8000000000001</v>
      </c>
      <c r="G27" s="27">
        <f>SUM(G4:G26)</f>
        <v>4156800</v>
      </c>
      <c r="H27" s="28">
        <f t="shared" si="4"/>
        <v>1039.2</v>
      </c>
      <c r="I27" s="27">
        <f t="shared" si="5"/>
        <v>3117600</v>
      </c>
      <c r="J27" s="25">
        <f>SUM(J4:J26)</f>
        <v>112</v>
      </c>
      <c r="K27" s="27">
        <f>SUM(K4:K26)</f>
        <v>347200</v>
      </c>
      <c r="L27" s="27">
        <f>SUM(L4:L26)</f>
        <v>11085600</v>
      </c>
    </row>
  </sheetData>
  <sheetProtection/>
  <mergeCells count="9">
    <mergeCell ref="A1:L1"/>
    <mergeCell ref="D2:E2"/>
    <mergeCell ref="F2:G2"/>
    <mergeCell ref="H2:I2"/>
    <mergeCell ref="J2:K2"/>
    <mergeCell ref="A2:A3"/>
    <mergeCell ref="B2:B3"/>
    <mergeCell ref="C2:C3"/>
    <mergeCell ref="L2:L3"/>
  </mergeCells>
  <printOptions/>
  <pageMargins left="0.75" right="0.75" top="1" bottom="1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J15" sqref="J15"/>
    </sheetView>
  </sheetViews>
  <sheetFormatPr defaultColWidth="9.00390625" defaultRowHeight="14.25"/>
  <cols>
    <col min="2" max="2" width="20.375" style="0" customWidth="1"/>
    <col min="3" max="6" width="14.50390625" style="0" customWidth="1"/>
    <col min="7" max="7" width="21.125" style="0" customWidth="1"/>
    <col min="8" max="8" width="10.625" style="0" customWidth="1"/>
  </cols>
  <sheetData>
    <row r="1" spans="1:15" ht="26.25" customHeight="1">
      <c r="A1" s="1" t="s">
        <v>56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7" ht="18" customHeight="1">
      <c r="A2" s="3" t="s">
        <v>1</v>
      </c>
      <c r="B2" s="3" t="s">
        <v>2</v>
      </c>
      <c r="C2" s="4" t="s">
        <v>57</v>
      </c>
      <c r="D2" s="4" t="s">
        <v>58</v>
      </c>
      <c r="E2" s="4" t="s">
        <v>59</v>
      </c>
      <c r="F2" s="4" t="s">
        <v>60</v>
      </c>
      <c r="G2" s="3" t="s">
        <v>61</v>
      </c>
    </row>
    <row r="3" spans="1:7" ht="27" customHeight="1">
      <c r="A3" s="5"/>
      <c r="B3" s="3"/>
      <c r="C3" s="6"/>
      <c r="D3" s="6"/>
      <c r="E3" s="6"/>
      <c r="F3" s="6"/>
      <c r="G3" s="7"/>
    </row>
    <row r="4" spans="1:7" ht="15" customHeight="1">
      <c r="A4" s="8">
        <v>1</v>
      </c>
      <c r="B4" s="9" t="s">
        <v>8</v>
      </c>
      <c r="C4" s="10">
        <v>86000</v>
      </c>
      <c r="D4" s="11">
        <v>37100</v>
      </c>
      <c r="E4" s="11">
        <v>282000</v>
      </c>
      <c r="F4" s="11">
        <v>533200</v>
      </c>
      <c r="G4" s="11">
        <f>SUM(C4:F4)</f>
        <v>938300</v>
      </c>
    </row>
    <row r="5" spans="1:7" ht="15" customHeight="1">
      <c r="A5" s="8">
        <v>2</v>
      </c>
      <c r="B5" s="9" t="s">
        <v>9</v>
      </c>
      <c r="C5" s="10">
        <v>44000</v>
      </c>
      <c r="D5" s="11">
        <v>37100</v>
      </c>
      <c r="E5" s="11">
        <v>188000</v>
      </c>
      <c r="F5" s="11">
        <v>365800</v>
      </c>
      <c r="G5" s="11">
        <f>SUM(C5:F5)</f>
        <v>634900</v>
      </c>
    </row>
    <row r="6" spans="1:7" ht="15" customHeight="1">
      <c r="A6" s="8">
        <v>3</v>
      </c>
      <c r="B6" s="9" t="s">
        <v>10</v>
      </c>
      <c r="C6" s="10">
        <v>84000</v>
      </c>
      <c r="D6" s="11">
        <v>68900</v>
      </c>
      <c r="E6" s="11">
        <v>342000</v>
      </c>
      <c r="F6" s="11">
        <v>458800</v>
      </c>
      <c r="G6" s="11">
        <f>SUM(C6:F6)</f>
        <v>953700</v>
      </c>
    </row>
    <row r="7" spans="1:7" ht="15" customHeight="1">
      <c r="A7" s="8">
        <v>4</v>
      </c>
      <c r="B7" s="9" t="s">
        <v>11</v>
      </c>
      <c r="C7" s="10">
        <v>0</v>
      </c>
      <c r="D7" s="11">
        <v>0</v>
      </c>
      <c r="E7" s="11">
        <v>186000</v>
      </c>
      <c r="F7" s="11">
        <v>403000</v>
      </c>
      <c r="G7" s="11">
        <f aca="true" t="shared" si="0" ref="G7:G27">SUM(C7:F7)</f>
        <v>589000</v>
      </c>
    </row>
    <row r="8" spans="1:7" ht="15" customHeight="1">
      <c r="A8" s="8">
        <v>5</v>
      </c>
      <c r="B8" s="9" t="s">
        <v>12</v>
      </c>
      <c r="C8" s="10">
        <v>554000</v>
      </c>
      <c r="D8" s="11">
        <v>185500</v>
      </c>
      <c r="E8" s="11">
        <v>264000</v>
      </c>
      <c r="F8" s="11">
        <v>387500</v>
      </c>
      <c r="G8" s="11">
        <f t="shared" si="0"/>
        <v>1391000</v>
      </c>
    </row>
    <row r="9" spans="1:7" ht="15" customHeight="1">
      <c r="A9" s="8">
        <v>6</v>
      </c>
      <c r="B9" s="9" t="s">
        <v>13</v>
      </c>
      <c r="C9" s="12">
        <v>100000</v>
      </c>
      <c r="D9" s="13">
        <v>201400</v>
      </c>
      <c r="E9" s="14">
        <v>516000</v>
      </c>
      <c r="F9" s="11">
        <v>1004400</v>
      </c>
      <c r="G9" s="11">
        <f t="shared" si="0"/>
        <v>1821800</v>
      </c>
    </row>
    <row r="10" spans="1:7" ht="15" customHeight="1">
      <c r="A10" s="8">
        <v>7</v>
      </c>
      <c r="B10" s="9" t="s">
        <v>14</v>
      </c>
      <c r="C10" s="10">
        <v>20000</v>
      </c>
      <c r="D10" s="11">
        <v>31800</v>
      </c>
      <c r="E10" s="11">
        <v>440000</v>
      </c>
      <c r="F10" s="11">
        <v>737800</v>
      </c>
      <c r="G10" s="11">
        <f t="shared" si="0"/>
        <v>1229600</v>
      </c>
    </row>
    <row r="11" spans="1:7" ht="15" customHeight="1">
      <c r="A11" s="8">
        <v>8</v>
      </c>
      <c r="B11" s="9" t="s">
        <v>15</v>
      </c>
      <c r="C11" s="10">
        <v>20000</v>
      </c>
      <c r="D11" s="11">
        <v>37100</v>
      </c>
      <c r="E11" s="11">
        <v>218000</v>
      </c>
      <c r="F11" s="11">
        <v>499100</v>
      </c>
      <c r="G11" s="11">
        <f t="shared" si="0"/>
        <v>774200</v>
      </c>
    </row>
    <row r="12" spans="1:7" ht="15" customHeight="1">
      <c r="A12" s="8">
        <v>9</v>
      </c>
      <c r="B12" s="9" t="s">
        <v>16</v>
      </c>
      <c r="C12" s="10">
        <v>152000</v>
      </c>
      <c r="D12" s="11">
        <v>68900</v>
      </c>
      <c r="E12" s="11">
        <v>352000</v>
      </c>
      <c r="F12" s="11">
        <v>651000</v>
      </c>
      <c r="G12" s="11">
        <f t="shared" si="0"/>
        <v>1223900</v>
      </c>
    </row>
    <row r="13" spans="1:7" ht="15" customHeight="1">
      <c r="A13" s="8">
        <v>10</v>
      </c>
      <c r="B13" s="9" t="s">
        <v>17</v>
      </c>
      <c r="C13" s="10">
        <v>0</v>
      </c>
      <c r="D13" s="11">
        <v>0</v>
      </c>
      <c r="E13" s="11">
        <v>172000</v>
      </c>
      <c r="F13" s="11">
        <v>406100</v>
      </c>
      <c r="G13" s="11">
        <f t="shared" si="0"/>
        <v>578100</v>
      </c>
    </row>
    <row r="14" spans="1:7" ht="15" customHeight="1">
      <c r="A14" s="8">
        <v>11</v>
      </c>
      <c r="B14" s="9" t="s">
        <v>18</v>
      </c>
      <c r="C14" s="10">
        <v>0</v>
      </c>
      <c r="D14" s="11">
        <v>0</v>
      </c>
      <c r="E14" s="11">
        <v>26000</v>
      </c>
      <c r="F14" s="11">
        <v>62000</v>
      </c>
      <c r="G14" s="11">
        <f t="shared" si="0"/>
        <v>88000</v>
      </c>
    </row>
    <row r="15" spans="1:7" ht="15" customHeight="1">
      <c r="A15" s="8">
        <v>12</v>
      </c>
      <c r="B15" s="9" t="s">
        <v>19</v>
      </c>
      <c r="C15" s="10">
        <v>104000</v>
      </c>
      <c r="D15" s="11">
        <v>116600</v>
      </c>
      <c r="E15" s="11">
        <v>330000</v>
      </c>
      <c r="F15" s="11">
        <v>474300</v>
      </c>
      <c r="G15" s="11">
        <f t="shared" si="0"/>
        <v>1024900</v>
      </c>
    </row>
    <row r="16" spans="1:7" ht="15" customHeight="1">
      <c r="A16" s="8">
        <v>13</v>
      </c>
      <c r="B16" s="9" t="s">
        <v>20</v>
      </c>
      <c r="C16" s="10">
        <v>40000</v>
      </c>
      <c r="D16" s="11">
        <v>37100</v>
      </c>
      <c r="E16" s="11">
        <v>244000</v>
      </c>
      <c r="F16" s="11">
        <v>477400</v>
      </c>
      <c r="G16" s="11">
        <f t="shared" si="0"/>
        <v>798500</v>
      </c>
    </row>
    <row r="17" spans="1:7" ht="15" customHeight="1">
      <c r="A17" s="8">
        <v>14</v>
      </c>
      <c r="B17" s="9" t="s">
        <v>21</v>
      </c>
      <c r="C17" s="10">
        <v>40000</v>
      </c>
      <c r="D17" s="11">
        <v>26500</v>
      </c>
      <c r="E17" s="11">
        <v>202000</v>
      </c>
      <c r="F17" s="11">
        <v>434000</v>
      </c>
      <c r="G17" s="11">
        <f t="shared" si="0"/>
        <v>702500</v>
      </c>
    </row>
    <row r="18" spans="1:7" ht="15" customHeight="1">
      <c r="A18" s="8">
        <v>15</v>
      </c>
      <c r="B18" s="9" t="s">
        <v>22</v>
      </c>
      <c r="C18" s="10">
        <v>276000</v>
      </c>
      <c r="D18" s="11">
        <v>79500</v>
      </c>
      <c r="E18" s="11">
        <v>390000</v>
      </c>
      <c r="F18" s="11">
        <v>660300</v>
      </c>
      <c r="G18" s="11">
        <f t="shared" si="0"/>
        <v>1405800</v>
      </c>
    </row>
    <row r="19" spans="1:7" ht="15" customHeight="1">
      <c r="A19" s="8">
        <v>16</v>
      </c>
      <c r="B19" s="9" t="s">
        <v>23</v>
      </c>
      <c r="C19" s="10">
        <v>166000</v>
      </c>
      <c r="D19" s="11">
        <v>42400</v>
      </c>
      <c r="E19" s="11">
        <v>203600</v>
      </c>
      <c r="F19" s="11">
        <v>241800</v>
      </c>
      <c r="G19" s="11">
        <f t="shared" si="0"/>
        <v>653800</v>
      </c>
    </row>
    <row r="20" spans="1:7" ht="15" customHeight="1">
      <c r="A20" s="8">
        <v>17</v>
      </c>
      <c r="B20" s="9" t="s">
        <v>24</v>
      </c>
      <c r="C20" s="10">
        <v>164000</v>
      </c>
      <c r="D20" s="11">
        <v>47700</v>
      </c>
      <c r="E20" s="11">
        <v>216000</v>
      </c>
      <c r="F20" s="11">
        <v>365800</v>
      </c>
      <c r="G20" s="11">
        <f t="shared" si="0"/>
        <v>793500</v>
      </c>
    </row>
    <row r="21" spans="1:7" ht="15" customHeight="1">
      <c r="A21" s="8">
        <v>18</v>
      </c>
      <c r="B21" s="9" t="s">
        <v>25</v>
      </c>
      <c r="C21" s="10">
        <v>322000</v>
      </c>
      <c r="D21" s="11">
        <v>90100</v>
      </c>
      <c r="E21" s="11">
        <v>527000</v>
      </c>
      <c r="F21" s="11">
        <v>892800</v>
      </c>
      <c r="G21" s="11">
        <f t="shared" si="0"/>
        <v>1831900</v>
      </c>
    </row>
    <row r="22" spans="1:7" ht="15" customHeight="1">
      <c r="A22" s="8">
        <v>19</v>
      </c>
      <c r="B22" s="9" t="s">
        <v>26</v>
      </c>
      <c r="C22" s="10">
        <v>100000</v>
      </c>
      <c r="D22" s="11">
        <v>37100</v>
      </c>
      <c r="E22" s="11">
        <v>124000</v>
      </c>
      <c r="F22" s="11">
        <v>217000</v>
      </c>
      <c r="G22" s="11">
        <f t="shared" si="0"/>
        <v>478100</v>
      </c>
    </row>
    <row r="23" spans="1:7" ht="15" customHeight="1">
      <c r="A23" s="8">
        <v>20</v>
      </c>
      <c r="B23" s="9" t="s">
        <v>27</v>
      </c>
      <c r="C23" s="10">
        <v>422000</v>
      </c>
      <c r="D23" s="11">
        <v>206700</v>
      </c>
      <c r="E23" s="11">
        <v>490000</v>
      </c>
      <c r="F23" s="11">
        <v>939300</v>
      </c>
      <c r="G23" s="11">
        <f t="shared" si="0"/>
        <v>2058000</v>
      </c>
    </row>
    <row r="24" spans="1:7" ht="15" customHeight="1">
      <c r="A24" s="8">
        <v>21</v>
      </c>
      <c r="B24" s="9" t="s">
        <v>28</v>
      </c>
      <c r="C24" s="10">
        <v>286000</v>
      </c>
      <c r="D24" s="11">
        <v>106000</v>
      </c>
      <c r="E24" s="11">
        <v>288000</v>
      </c>
      <c r="F24" s="11">
        <v>654100</v>
      </c>
      <c r="G24" s="11">
        <f t="shared" si="0"/>
        <v>1334100</v>
      </c>
    </row>
    <row r="25" spans="1:7" ht="15" customHeight="1">
      <c r="A25" s="8">
        <v>22</v>
      </c>
      <c r="B25" s="9" t="s">
        <v>29</v>
      </c>
      <c r="C25" s="10">
        <v>0</v>
      </c>
      <c r="D25" s="11">
        <v>0</v>
      </c>
      <c r="E25" s="11">
        <v>98000</v>
      </c>
      <c r="F25" s="11">
        <v>136400</v>
      </c>
      <c r="G25" s="11">
        <f t="shared" si="0"/>
        <v>234400</v>
      </c>
    </row>
    <row r="26" spans="1:7" ht="15" customHeight="1">
      <c r="A26" s="8">
        <v>23</v>
      </c>
      <c r="B26" s="9" t="s">
        <v>30</v>
      </c>
      <c r="C26" s="10">
        <v>0</v>
      </c>
      <c r="D26" s="11">
        <v>0</v>
      </c>
      <c r="E26" s="11">
        <v>24000</v>
      </c>
      <c r="F26" s="11">
        <v>83700</v>
      </c>
      <c r="G26" s="11">
        <f t="shared" si="0"/>
        <v>107700</v>
      </c>
    </row>
    <row r="27" spans="1:7" ht="15" customHeight="1">
      <c r="A27" s="15"/>
      <c r="B27" s="9" t="s">
        <v>31</v>
      </c>
      <c r="C27" s="10">
        <f>SUM(C4:C26)</f>
        <v>2980000</v>
      </c>
      <c r="D27" s="11">
        <f>SUM(D4:D26)</f>
        <v>1457500</v>
      </c>
      <c r="E27" s="11">
        <f>SUM(E4:E26)</f>
        <v>6122600</v>
      </c>
      <c r="F27" s="11">
        <f>SUM(F4:F26)</f>
        <v>11085600</v>
      </c>
      <c r="G27" s="11">
        <f t="shared" si="0"/>
        <v>21645700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2019-10-09T08:34:34Z</cp:lastPrinted>
  <dcterms:created xsi:type="dcterms:W3CDTF">1996-12-17T01:32:42Z</dcterms:created>
  <dcterms:modified xsi:type="dcterms:W3CDTF">2020-10-09T08:31:12Z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