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showInkAnnotation="0"/>
  <mc:AlternateContent xmlns:mc="http://schemas.openxmlformats.org/markup-compatibility/2006">
    <mc:Choice Requires="x15">
      <x15ac:absPath xmlns:x15ac="http://schemas.microsoft.com/office/spreadsheetml/2010/11/ac" url="C:\Users\Lenovo\Desktop\2024年管理科朱正洲\4评奖评优\2024研究生学业奖学金\关于开展2024年研究生相关奖学金评选工作的通知0924\"/>
    </mc:Choice>
  </mc:AlternateContent>
  <xr:revisionPtr revIDLastSave="0" documentId="13_ncr:1_{1A87A765-A6BE-41CC-A903-DC87BACF41AB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级博士" sheetId="12" r:id="rId1"/>
    <sheet name="2023级博士" sheetId="15" r:id="rId2"/>
    <sheet name="2022级硕士" sheetId="7" r:id="rId3"/>
    <sheet name="2023级硕士" sheetId="13" r:id="rId4"/>
    <sheet name="2024级硕士" sheetId="14" r:id="rId5"/>
    <sheet name="2024年合计" sheetId="3" r:id="rId6"/>
  </sheets>
  <calcPr calcId="179021"/>
</workbook>
</file>

<file path=xl/calcChain.xml><?xml version="1.0" encoding="utf-8"?>
<calcChain xmlns="http://schemas.openxmlformats.org/spreadsheetml/2006/main">
  <c r="H6" i="15" l="1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 l="1"/>
  <c r="H5" i="15"/>
  <c r="D29" i="12" l="1"/>
  <c r="L29" i="7" l="1"/>
  <c r="E4" i="3" l="1"/>
  <c r="D4" i="3"/>
  <c r="C22" i="3"/>
  <c r="C4" i="3"/>
  <c r="M22" i="14"/>
  <c r="M20" i="14"/>
  <c r="M19" i="14"/>
  <c r="M29" i="14" s="1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4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4" i="14"/>
  <c r="G5" i="14"/>
  <c r="G6" i="14"/>
  <c r="G7" i="14"/>
  <c r="G8" i="14"/>
  <c r="N8" i="14" s="1"/>
  <c r="G8" i="3" s="1"/>
  <c r="G9" i="14"/>
  <c r="G10" i="14"/>
  <c r="G11" i="14"/>
  <c r="G12" i="14"/>
  <c r="G13" i="14"/>
  <c r="G14" i="14"/>
  <c r="G15" i="14"/>
  <c r="G16" i="14"/>
  <c r="G17" i="14"/>
  <c r="G18" i="14"/>
  <c r="G19" i="14"/>
  <c r="G20" i="14"/>
  <c r="N20" i="14" s="1"/>
  <c r="G20" i="3" s="1"/>
  <c r="G21" i="14"/>
  <c r="G22" i="14"/>
  <c r="G23" i="14"/>
  <c r="G24" i="14"/>
  <c r="G25" i="14"/>
  <c r="G26" i="14"/>
  <c r="G27" i="14"/>
  <c r="G28" i="14"/>
  <c r="G4" i="14"/>
  <c r="H29" i="14"/>
  <c r="J29" i="14"/>
  <c r="F29" i="14"/>
  <c r="E5" i="14"/>
  <c r="E6" i="14"/>
  <c r="E7" i="14"/>
  <c r="E8" i="14"/>
  <c r="E9" i="14"/>
  <c r="E10" i="14"/>
  <c r="E11" i="14"/>
  <c r="E12" i="14"/>
  <c r="E13" i="14"/>
  <c r="E14" i="14"/>
  <c r="N14" i="14" s="1"/>
  <c r="G14" i="3" s="1"/>
  <c r="E15" i="14"/>
  <c r="N15" i="14" s="1"/>
  <c r="G15" i="3" s="1"/>
  <c r="E16" i="14"/>
  <c r="N16" i="14" s="1"/>
  <c r="G16" i="3" s="1"/>
  <c r="E17" i="14"/>
  <c r="E18" i="14"/>
  <c r="E19" i="14"/>
  <c r="E20" i="14"/>
  <c r="E21" i="14"/>
  <c r="E22" i="14"/>
  <c r="E23" i="14"/>
  <c r="E24" i="14"/>
  <c r="E25" i="14"/>
  <c r="E26" i="14"/>
  <c r="N26" i="14" s="1"/>
  <c r="G26" i="3" s="1"/>
  <c r="E27" i="14"/>
  <c r="N27" i="14" s="1"/>
  <c r="G27" i="3" s="1"/>
  <c r="E28" i="14"/>
  <c r="N28" i="14" s="1"/>
  <c r="G28" i="3" s="1"/>
  <c r="E4" i="14"/>
  <c r="L29" i="14"/>
  <c r="K22" i="13"/>
  <c r="K20" i="13"/>
  <c r="K19" i="13"/>
  <c r="I5" i="13"/>
  <c r="I6" i="13"/>
  <c r="I7" i="13"/>
  <c r="I8" i="13"/>
  <c r="I9" i="13"/>
  <c r="I10" i="13"/>
  <c r="I11" i="13"/>
  <c r="I12" i="13"/>
  <c r="I13" i="13"/>
  <c r="L13" i="13" s="1"/>
  <c r="F13" i="3" s="1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4" i="13"/>
  <c r="G5" i="13"/>
  <c r="G6" i="13"/>
  <c r="G7" i="13"/>
  <c r="G8" i="13"/>
  <c r="G9" i="13"/>
  <c r="G10" i="13"/>
  <c r="G11" i="13"/>
  <c r="G12" i="13"/>
  <c r="G13" i="13"/>
  <c r="G14" i="13"/>
  <c r="G15" i="13"/>
  <c r="L15" i="13" s="1"/>
  <c r="F15" i="3" s="1"/>
  <c r="G16" i="13"/>
  <c r="L16" i="13" s="1"/>
  <c r="F16" i="3" s="1"/>
  <c r="G17" i="13"/>
  <c r="G18" i="13"/>
  <c r="G19" i="13"/>
  <c r="G20" i="13"/>
  <c r="G21" i="13"/>
  <c r="G22" i="13"/>
  <c r="G23" i="13"/>
  <c r="G24" i="13"/>
  <c r="G25" i="13"/>
  <c r="G26" i="13"/>
  <c r="G27" i="13"/>
  <c r="G28" i="13"/>
  <c r="G4" i="13"/>
  <c r="E5" i="13"/>
  <c r="E6" i="13"/>
  <c r="L6" i="13" s="1"/>
  <c r="F6" i="3" s="1"/>
  <c r="E7" i="13"/>
  <c r="L7" i="13" s="1"/>
  <c r="F7" i="3" s="1"/>
  <c r="E8" i="13"/>
  <c r="L8" i="13" s="1"/>
  <c r="F8" i="3" s="1"/>
  <c r="E9" i="13"/>
  <c r="E10" i="13"/>
  <c r="L10" i="13" s="1"/>
  <c r="F10" i="3" s="1"/>
  <c r="E11" i="13"/>
  <c r="L11" i="13" s="1"/>
  <c r="F11" i="3" s="1"/>
  <c r="E12" i="13"/>
  <c r="E13" i="13"/>
  <c r="E14" i="13"/>
  <c r="E15" i="13"/>
  <c r="E16" i="13"/>
  <c r="E17" i="13"/>
  <c r="E18" i="13"/>
  <c r="L18" i="13" s="1"/>
  <c r="F18" i="3" s="1"/>
  <c r="E19" i="13"/>
  <c r="L19" i="13" s="1"/>
  <c r="F19" i="3" s="1"/>
  <c r="E20" i="13"/>
  <c r="L20" i="13" s="1"/>
  <c r="F20" i="3" s="1"/>
  <c r="E21" i="13"/>
  <c r="E22" i="13"/>
  <c r="L22" i="13" s="1"/>
  <c r="F22" i="3" s="1"/>
  <c r="E23" i="13"/>
  <c r="L23" i="13" s="1"/>
  <c r="F23" i="3" s="1"/>
  <c r="E24" i="13"/>
  <c r="E25" i="13"/>
  <c r="E26" i="13"/>
  <c r="E27" i="13"/>
  <c r="L27" i="13" s="1"/>
  <c r="F27" i="3" s="1"/>
  <c r="E28" i="13"/>
  <c r="E4" i="13"/>
  <c r="L4" i="13" s="1"/>
  <c r="F4" i="3" s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5" i="7"/>
  <c r="E6" i="7"/>
  <c r="E7" i="7"/>
  <c r="L7" i="7" s="1"/>
  <c r="E7" i="3" s="1"/>
  <c r="E8" i="7"/>
  <c r="L8" i="7" s="1"/>
  <c r="E8" i="3" s="1"/>
  <c r="E9" i="7"/>
  <c r="L9" i="7" s="1"/>
  <c r="E9" i="3" s="1"/>
  <c r="E10" i="7"/>
  <c r="L10" i="7" s="1"/>
  <c r="E10" i="3" s="1"/>
  <c r="E11" i="7"/>
  <c r="L11" i="7" s="1"/>
  <c r="E11" i="3" s="1"/>
  <c r="E12" i="7"/>
  <c r="L12" i="7" s="1"/>
  <c r="E12" i="3" s="1"/>
  <c r="E13" i="7"/>
  <c r="L13" i="7" s="1"/>
  <c r="E13" i="3" s="1"/>
  <c r="E14" i="7"/>
  <c r="L14" i="7" s="1"/>
  <c r="E14" i="3" s="1"/>
  <c r="E15" i="7"/>
  <c r="E16" i="7"/>
  <c r="L16" i="7" s="1"/>
  <c r="E16" i="3" s="1"/>
  <c r="E17" i="7"/>
  <c r="E18" i="7"/>
  <c r="L18" i="7" s="1"/>
  <c r="E18" i="3" s="1"/>
  <c r="E19" i="7"/>
  <c r="L19" i="7" s="1"/>
  <c r="E19" i="3" s="1"/>
  <c r="E20" i="7"/>
  <c r="E21" i="7"/>
  <c r="L21" i="7" s="1"/>
  <c r="E21" i="3" s="1"/>
  <c r="E22" i="7"/>
  <c r="L22" i="7" s="1"/>
  <c r="E22" i="3" s="1"/>
  <c r="E23" i="7"/>
  <c r="L23" i="7" s="1"/>
  <c r="E23" i="3" s="1"/>
  <c r="E24" i="7"/>
  <c r="L24" i="7" s="1"/>
  <c r="E24" i="3" s="1"/>
  <c r="E25" i="7"/>
  <c r="L25" i="7" s="1"/>
  <c r="E25" i="3" s="1"/>
  <c r="E26" i="7"/>
  <c r="E27" i="7"/>
  <c r="L27" i="7" s="1"/>
  <c r="E27" i="3" s="1"/>
  <c r="E28" i="7"/>
  <c r="L28" i="7" s="1"/>
  <c r="E28" i="3" s="1"/>
  <c r="E5" i="7"/>
  <c r="L5" i="7" s="1"/>
  <c r="E5" i="3" s="1"/>
  <c r="K22" i="7"/>
  <c r="K20" i="7"/>
  <c r="K19" i="7"/>
  <c r="D29" i="7"/>
  <c r="F29" i="7"/>
  <c r="E6" i="15"/>
  <c r="F6" i="15"/>
  <c r="G6" i="15"/>
  <c r="I6" i="15"/>
  <c r="J6" i="15" s="1"/>
  <c r="K6" i="15" s="1"/>
  <c r="D6" i="3" s="1"/>
  <c r="E7" i="15"/>
  <c r="F7" i="15"/>
  <c r="G7" i="15"/>
  <c r="I7" i="15"/>
  <c r="J7" i="15"/>
  <c r="E8" i="15"/>
  <c r="F8" i="15" s="1"/>
  <c r="K8" i="15" s="1"/>
  <c r="D8" i="3" s="1"/>
  <c r="G8" i="15"/>
  <c r="I8" i="15"/>
  <c r="J8" i="15"/>
  <c r="E9" i="15"/>
  <c r="F9" i="15"/>
  <c r="G9" i="15"/>
  <c r="I9" i="15"/>
  <c r="J9" i="15" s="1"/>
  <c r="K9" i="15" s="1"/>
  <c r="D9" i="3" s="1"/>
  <c r="E10" i="15"/>
  <c r="F10" i="15"/>
  <c r="G10" i="15"/>
  <c r="I10" i="15"/>
  <c r="J10" i="15"/>
  <c r="E11" i="15"/>
  <c r="F11" i="15" s="1"/>
  <c r="K11" i="15" s="1"/>
  <c r="D11" i="3" s="1"/>
  <c r="G11" i="15"/>
  <c r="I11" i="15"/>
  <c r="J11" i="15"/>
  <c r="E12" i="15"/>
  <c r="F12" i="15"/>
  <c r="G12" i="15"/>
  <c r="I12" i="15"/>
  <c r="J12" i="15" s="1"/>
  <c r="K12" i="15" s="1"/>
  <c r="D12" i="3" s="1"/>
  <c r="E13" i="15"/>
  <c r="F13" i="15"/>
  <c r="G13" i="15"/>
  <c r="I13" i="15"/>
  <c r="J13" i="15"/>
  <c r="E14" i="15"/>
  <c r="F14" i="15" s="1"/>
  <c r="K14" i="15" s="1"/>
  <c r="D14" i="3" s="1"/>
  <c r="G14" i="15"/>
  <c r="I14" i="15"/>
  <c r="J14" i="15"/>
  <c r="E15" i="15"/>
  <c r="F15" i="15"/>
  <c r="G15" i="15"/>
  <c r="I15" i="15"/>
  <c r="J15" i="15" s="1"/>
  <c r="K15" i="15" s="1"/>
  <c r="D15" i="3" s="1"/>
  <c r="D16" i="15"/>
  <c r="E16" i="15"/>
  <c r="F16" i="15"/>
  <c r="G16" i="15"/>
  <c r="I16" i="15"/>
  <c r="J16" i="15"/>
  <c r="E17" i="15"/>
  <c r="F17" i="15" s="1"/>
  <c r="K17" i="15" s="1"/>
  <c r="D17" i="3" s="1"/>
  <c r="G17" i="15"/>
  <c r="I17" i="15"/>
  <c r="J17" i="15"/>
  <c r="E18" i="15"/>
  <c r="F18" i="15"/>
  <c r="G18" i="15"/>
  <c r="I18" i="15"/>
  <c r="J18" i="15" s="1"/>
  <c r="K18" i="15" s="1"/>
  <c r="D18" i="3" s="1"/>
  <c r="E19" i="15"/>
  <c r="F19" i="15"/>
  <c r="G19" i="15"/>
  <c r="I19" i="15"/>
  <c r="J19" i="15" s="1"/>
  <c r="E20" i="15"/>
  <c r="F20" i="15" s="1"/>
  <c r="K20" i="15" s="1"/>
  <c r="D20" i="3" s="1"/>
  <c r="G20" i="15"/>
  <c r="I20" i="15"/>
  <c r="J20" i="15"/>
  <c r="E21" i="15"/>
  <c r="F21" i="15"/>
  <c r="G21" i="15"/>
  <c r="I21" i="15"/>
  <c r="J21" i="15" s="1"/>
  <c r="K21" i="15" s="1"/>
  <c r="D21" i="3" s="1"/>
  <c r="E22" i="15"/>
  <c r="F22" i="15"/>
  <c r="K22" i="15" s="1"/>
  <c r="D22" i="3" s="1"/>
  <c r="G22" i="15"/>
  <c r="I22" i="15"/>
  <c r="J22" i="15"/>
  <c r="E23" i="15"/>
  <c r="F23" i="15" s="1"/>
  <c r="K23" i="15" s="1"/>
  <c r="D23" i="3" s="1"/>
  <c r="G23" i="15"/>
  <c r="I23" i="15"/>
  <c r="J23" i="15"/>
  <c r="E24" i="15"/>
  <c r="F24" i="15"/>
  <c r="G24" i="15"/>
  <c r="I24" i="15"/>
  <c r="J24" i="15" s="1"/>
  <c r="K24" i="15" s="1"/>
  <c r="D24" i="3" s="1"/>
  <c r="E25" i="15"/>
  <c r="F25" i="15"/>
  <c r="G25" i="15"/>
  <c r="I25" i="15"/>
  <c r="J25" i="15"/>
  <c r="E26" i="15"/>
  <c r="F26" i="15" s="1"/>
  <c r="K26" i="15" s="1"/>
  <c r="D26" i="3" s="1"/>
  <c r="G26" i="15"/>
  <c r="I26" i="15"/>
  <c r="J26" i="15"/>
  <c r="E27" i="15"/>
  <c r="F27" i="15" s="1"/>
  <c r="G27" i="15"/>
  <c r="I27" i="15"/>
  <c r="J27" i="15" s="1"/>
  <c r="E28" i="15"/>
  <c r="F28" i="15"/>
  <c r="G28" i="15"/>
  <c r="I28" i="15"/>
  <c r="J28" i="15" s="1"/>
  <c r="K5" i="15"/>
  <c r="D5" i="3" s="1"/>
  <c r="J5" i="15"/>
  <c r="I5" i="15"/>
  <c r="G5" i="15"/>
  <c r="F5" i="15"/>
  <c r="E5" i="15"/>
  <c r="D29" i="15"/>
  <c r="C29" i="15"/>
  <c r="E6" i="12"/>
  <c r="F6" i="12" s="1"/>
  <c r="G6" i="12"/>
  <c r="H6" i="12" s="1"/>
  <c r="I6" i="12"/>
  <c r="J6" i="12"/>
  <c r="E7" i="12"/>
  <c r="F7" i="12" s="1"/>
  <c r="G7" i="12"/>
  <c r="H7" i="12"/>
  <c r="I7" i="12"/>
  <c r="J7" i="12" s="1"/>
  <c r="E8" i="12"/>
  <c r="F8" i="12" s="1"/>
  <c r="G8" i="12"/>
  <c r="H8" i="12"/>
  <c r="I8" i="12"/>
  <c r="J8" i="12" s="1"/>
  <c r="E9" i="12"/>
  <c r="F9" i="12"/>
  <c r="G9" i="12"/>
  <c r="H9" i="12" s="1"/>
  <c r="I9" i="12"/>
  <c r="J9" i="12"/>
  <c r="E10" i="12"/>
  <c r="F10" i="12" s="1"/>
  <c r="K10" i="12" s="1"/>
  <c r="C10" i="3" s="1"/>
  <c r="G10" i="12"/>
  <c r="H10" i="12"/>
  <c r="I10" i="12"/>
  <c r="J10" i="12" s="1"/>
  <c r="E11" i="12"/>
  <c r="F11" i="12" s="1"/>
  <c r="G11" i="12"/>
  <c r="H11" i="12"/>
  <c r="I11" i="12"/>
  <c r="J11" i="12"/>
  <c r="E12" i="12"/>
  <c r="F12" i="12" s="1"/>
  <c r="G12" i="12"/>
  <c r="H12" i="12"/>
  <c r="I12" i="12"/>
  <c r="J12" i="12" s="1"/>
  <c r="E13" i="12"/>
  <c r="F13" i="12"/>
  <c r="K13" i="12" s="1"/>
  <c r="C13" i="3" s="1"/>
  <c r="G13" i="12"/>
  <c r="H13" i="12"/>
  <c r="I13" i="12"/>
  <c r="J13" i="12"/>
  <c r="E14" i="12"/>
  <c r="F14" i="12"/>
  <c r="G14" i="12"/>
  <c r="H14" i="12" s="1"/>
  <c r="I14" i="12"/>
  <c r="J14" i="12"/>
  <c r="E15" i="12"/>
  <c r="F15" i="12"/>
  <c r="K15" i="12" s="1"/>
  <c r="C15" i="3" s="1"/>
  <c r="G15" i="12"/>
  <c r="H15" i="12"/>
  <c r="I15" i="12"/>
  <c r="J15" i="12" s="1"/>
  <c r="E16" i="12"/>
  <c r="F16" i="12"/>
  <c r="G16" i="12"/>
  <c r="H16" i="12" s="1"/>
  <c r="I16" i="12"/>
  <c r="J16" i="12"/>
  <c r="E17" i="12"/>
  <c r="F17" i="12"/>
  <c r="G17" i="12"/>
  <c r="H17" i="12"/>
  <c r="I17" i="12"/>
  <c r="J17" i="12" s="1"/>
  <c r="E18" i="12"/>
  <c r="F18" i="12" s="1"/>
  <c r="K18" i="12" s="1"/>
  <c r="C18" i="3" s="1"/>
  <c r="G18" i="12"/>
  <c r="H18" i="12"/>
  <c r="I18" i="12"/>
  <c r="J18" i="12"/>
  <c r="E19" i="12"/>
  <c r="F19" i="12"/>
  <c r="G19" i="12"/>
  <c r="H19" i="12" s="1"/>
  <c r="I19" i="12"/>
  <c r="J19" i="12" s="1"/>
  <c r="E20" i="12"/>
  <c r="F20" i="12" s="1"/>
  <c r="K20" i="12" s="1"/>
  <c r="C20" i="3" s="1"/>
  <c r="G20" i="12"/>
  <c r="H20" i="12"/>
  <c r="I20" i="12"/>
  <c r="J20" i="12"/>
  <c r="E21" i="12"/>
  <c r="F21" i="12"/>
  <c r="G21" i="12"/>
  <c r="H21" i="12" s="1"/>
  <c r="I21" i="12"/>
  <c r="J21" i="12"/>
  <c r="E23" i="12"/>
  <c r="F23" i="12" s="1"/>
  <c r="G23" i="12"/>
  <c r="H23" i="12" s="1"/>
  <c r="I23" i="12"/>
  <c r="J23" i="12"/>
  <c r="E24" i="12"/>
  <c r="F24" i="12"/>
  <c r="G24" i="12"/>
  <c r="H24" i="12"/>
  <c r="I24" i="12"/>
  <c r="J24" i="12" s="1"/>
  <c r="E25" i="12"/>
  <c r="F25" i="12"/>
  <c r="G25" i="12"/>
  <c r="H25" i="12" s="1"/>
  <c r="K25" i="12" s="1"/>
  <c r="C25" i="3" s="1"/>
  <c r="I25" i="12"/>
  <c r="J25" i="12"/>
  <c r="E26" i="12"/>
  <c r="F26" i="12"/>
  <c r="G26" i="12"/>
  <c r="H26" i="12" s="1"/>
  <c r="I26" i="12"/>
  <c r="J26" i="12"/>
  <c r="E27" i="12"/>
  <c r="F27" i="12" s="1"/>
  <c r="K27" i="12" s="1"/>
  <c r="C27" i="3" s="1"/>
  <c r="G27" i="12"/>
  <c r="H27" i="12"/>
  <c r="I27" i="12"/>
  <c r="J27" i="12"/>
  <c r="E28" i="12"/>
  <c r="F28" i="12"/>
  <c r="G28" i="12"/>
  <c r="H28" i="12" s="1"/>
  <c r="I28" i="12"/>
  <c r="J28" i="12"/>
  <c r="I5" i="12"/>
  <c r="J5" i="12" s="1"/>
  <c r="G5" i="12"/>
  <c r="H5" i="12" s="1"/>
  <c r="E5" i="12"/>
  <c r="F5" i="12" s="1"/>
  <c r="K5" i="12" s="1"/>
  <c r="K17" i="12" l="1"/>
  <c r="C17" i="3" s="1"/>
  <c r="C5" i="3"/>
  <c r="K12" i="12"/>
  <c r="C12" i="3" s="1"/>
  <c r="K8" i="12"/>
  <c r="C8" i="3" s="1"/>
  <c r="K28" i="12"/>
  <c r="C28" i="3" s="1"/>
  <c r="K26" i="12"/>
  <c r="C26" i="3" s="1"/>
  <c r="K24" i="12"/>
  <c r="C24" i="3" s="1"/>
  <c r="K11" i="12"/>
  <c r="C11" i="3" s="1"/>
  <c r="K23" i="12"/>
  <c r="C23" i="3" s="1"/>
  <c r="K16" i="12"/>
  <c r="C16" i="3" s="1"/>
  <c r="K6" i="12"/>
  <c r="C6" i="3" s="1"/>
  <c r="C29" i="3" s="1"/>
  <c r="K14" i="12"/>
  <c r="C14" i="3" s="1"/>
  <c r="N19" i="14"/>
  <c r="G19" i="3" s="1"/>
  <c r="N7" i="14"/>
  <c r="G7" i="3" s="1"/>
  <c r="N25" i="14"/>
  <c r="G25" i="3" s="1"/>
  <c r="N13" i="14"/>
  <c r="G13" i="3" s="1"/>
  <c r="N18" i="14"/>
  <c r="G18" i="3" s="1"/>
  <c r="N6" i="14"/>
  <c r="G6" i="3" s="1"/>
  <c r="N22" i="14"/>
  <c r="G22" i="3" s="1"/>
  <c r="N10" i="14"/>
  <c r="G10" i="3" s="1"/>
  <c r="N23" i="14"/>
  <c r="G23" i="3" s="1"/>
  <c r="N11" i="14"/>
  <c r="G11" i="3" s="1"/>
  <c r="N24" i="14"/>
  <c r="G24" i="3" s="1"/>
  <c r="N12" i="14"/>
  <c r="G12" i="3" s="1"/>
  <c r="N4" i="14"/>
  <c r="G4" i="3" s="1"/>
  <c r="N17" i="14"/>
  <c r="G17" i="3" s="1"/>
  <c r="N5" i="14"/>
  <c r="G5" i="3" s="1"/>
  <c r="N21" i="14"/>
  <c r="G21" i="3" s="1"/>
  <c r="N9" i="14"/>
  <c r="G9" i="3" s="1"/>
  <c r="L26" i="13"/>
  <c r="F26" i="3" s="1"/>
  <c r="L17" i="13"/>
  <c r="F17" i="3" s="1"/>
  <c r="L5" i="13"/>
  <c r="F5" i="3" s="1"/>
  <c r="L28" i="13"/>
  <c r="F28" i="3" s="1"/>
  <c r="L25" i="13"/>
  <c r="F25" i="3" s="1"/>
  <c r="L14" i="13"/>
  <c r="F14" i="3" s="1"/>
  <c r="L24" i="13"/>
  <c r="F24" i="3" s="1"/>
  <c r="L12" i="13"/>
  <c r="F12" i="3" s="1"/>
  <c r="L21" i="13"/>
  <c r="F21" i="3" s="1"/>
  <c r="L9" i="13"/>
  <c r="F9" i="3" s="1"/>
  <c r="L26" i="7"/>
  <c r="E26" i="3" s="1"/>
  <c r="L6" i="7"/>
  <c r="E6" i="3" s="1"/>
  <c r="L15" i="7"/>
  <c r="E15" i="3" s="1"/>
  <c r="L17" i="7"/>
  <c r="E17" i="3" s="1"/>
  <c r="L20" i="7"/>
  <c r="E20" i="3" s="1"/>
  <c r="E29" i="3"/>
  <c r="G29" i="14"/>
  <c r="I29" i="14"/>
  <c r="K29" i="14"/>
  <c r="K7" i="15"/>
  <c r="D7" i="3" s="1"/>
  <c r="K27" i="15"/>
  <c r="D27" i="3" s="1"/>
  <c r="K19" i="15"/>
  <c r="D19" i="3" s="1"/>
  <c r="K25" i="15"/>
  <c r="D25" i="3" s="1"/>
  <c r="K16" i="15"/>
  <c r="D16" i="3" s="1"/>
  <c r="K10" i="15"/>
  <c r="D10" i="3" s="1"/>
  <c r="K13" i="15"/>
  <c r="D13" i="3" s="1"/>
  <c r="K28" i="15"/>
  <c r="D28" i="3" s="1"/>
  <c r="I29" i="15"/>
  <c r="F29" i="15"/>
  <c r="E29" i="15"/>
  <c r="J29" i="15"/>
  <c r="G29" i="15"/>
  <c r="K21" i="12"/>
  <c r="C21" i="3" s="1"/>
  <c r="K9" i="12"/>
  <c r="C9" i="3" s="1"/>
  <c r="K7" i="12"/>
  <c r="C7" i="3" s="1"/>
  <c r="K19" i="12"/>
  <c r="C19" i="3" s="1"/>
  <c r="D29" i="3" l="1"/>
  <c r="K29" i="12"/>
  <c r="N29" i="14"/>
  <c r="F29" i="3"/>
  <c r="G29" i="3"/>
  <c r="L29" i="13"/>
  <c r="K29" i="15"/>
  <c r="C29" i="7"/>
  <c r="C29" i="14"/>
  <c r="H29" i="13"/>
  <c r="C29" i="13"/>
  <c r="F29" i="13"/>
  <c r="D29" i="13"/>
  <c r="I29" i="12"/>
  <c r="G29" i="12"/>
  <c r="E29" i="12"/>
  <c r="C29" i="12"/>
  <c r="K29" i="13"/>
  <c r="H6" i="3"/>
  <c r="H16" i="3"/>
  <c r="D29" i="14"/>
  <c r="H5" i="3"/>
  <c r="H28" i="3"/>
  <c r="H29" i="7"/>
  <c r="J29" i="7"/>
  <c r="J29" i="13"/>
  <c r="H29" i="12"/>
  <c r="E29" i="13"/>
  <c r="I29" i="13"/>
  <c r="G29" i="13"/>
  <c r="K29" i="7"/>
  <c r="F29" i="12"/>
  <c r="H4" i="3" l="1"/>
  <c r="E29" i="14"/>
  <c r="H18" i="3"/>
  <c r="H13" i="3"/>
  <c r="H27" i="3"/>
  <c r="H25" i="3"/>
  <c r="H12" i="3"/>
  <c r="H23" i="3"/>
  <c r="H10" i="3"/>
  <c r="H24" i="3"/>
  <c r="H21" i="3"/>
  <c r="H9" i="3"/>
  <c r="H26" i="3"/>
  <c r="H11" i="3"/>
  <c r="H22" i="3"/>
  <c r="H20" i="3"/>
  <c r="H8" i="3"/>
  <c r="H19" i="3"/>
  <c r="H7" i="3"/>
  <c r="H15" i="3"/>
  <c r="H14" i="3"/>
  <c r="H17" i="3"/>
  <c r="I29" i="7"/>
  <c r="G29" i="7"/>
  <c r="E29" i="7"/>
  <c r="H29" i="3" l="1"/>
  <c r="J29" i="12"/>
</calcChain>
</file>

<file path=xl/sharedStrings.xml><?xml version="1.0" encoding="utf-8"?>
<sst xmlns="http://schemas.openxmlformats.org/spreadsheetml/2006/main" count="250" uniqueCount="70">
  <si>
    <t>序号</t>
  </si>
  <si>
    <t>研究生培养单位</t>
  </si>
  <si>
    <t>心理学院</t>
  </si>
  <si>
    <t>经济学院</t>
  </si>
  <si>
    <t>法学院</t>
  </si>
  <si>
    <t>马克思主义学院</t>
  </si>
  <si>
    <t>文学院</t>
  </si>
  <si>
    <t>外国语学院</t>
  </si>
  <si>
    <t>传播学院</t>
  </si>
  <si>
    <t>社会历史学院</t>
  </si>
  <si>
    <t>体育科学学院</t>
  </si>
  <si>
    <t>音乐学院</t>
  </si>
  <si>
    <t>美术学院</t>
  </si>
  <si>
    <t>物理与能源学院</t>
  </si>
  <si>
    <t>光电与信息工程学院</t>
  </si>
  <si>
    <t>化学与材料学院</t>
  </si>
  <si>
    <t>地理科学学院</t>
  </si>
  <si>
    <t>生命科学学院</t>
  </si>
  <si>
    <t>海外教育学院</t>
  </si>
  <si>
    <t>总计</t>
  </si>
  <si>
    <t>基数</t>
  </si>
  <si>
    <t>金额</t>
  </si>
  <si>
    <t>数学与统计学院</t>
  </si>
  <si>
    <t>计算机与网络空间安全学院</t>
  </si>
  <si>
    <t>中共福建省委党校</t>
  </si>
  <si>
    <t>金额</t>
    <phoneticPr fontId="3" type="noConversion"/>
  </si>
  <si>
    <t>海西联培（2200/人）</t>
    <phoneticPr fontId="3" type="noConversion"/>
  </si>
  <si>
    <t>博士一等（10%）（15000元/生·年）</t>
    <phoneticPr fontId="3" type="noConversion"/>
  </si>
  <si>
    <t>博士二等（10%）（10000元/生·年）</t>
    <phoneticPr fontId="3" type="noConversion"/>
  </si>
  <si>
    <t>博士三等（20%）（6000元/生·年）</t>
    <phoneticPr fontId="3" type="noConversion"/>
  </si>
  <si>
    <t>硕士一等（10%）（10000元/生·年）</t>
    <phoneticPr fontId="3" type="noConversion"/>
  </si>
  <si>
    <t>硕士二等（10%）（6000元/生·年）</t>
    <phoneticPr fontId="3" type="noConversion"/>
  </si>
  <si>
    <t>硕士三等（20%）（3000元/生·年）</t>
    <phoneticPr fontId="3" type="noConversion"/>
  </si>
  <si>
    <t>海西联培（2200/人）</t>
    <phoneticPr fontId="12" type="noConversion"/>
  </si>
  <si>
    <t>推免生</t>
    <phoneticPr fontId="12" type="noConversion"/>
  </si>
  <si>
    <t>金额</t>
    <phoneticPr fontId="12" type="noConversion"/>
  </si>
  <si>
    <t>总评选人数</t>
    <phoneticPr fontId="4" type="noConversion"/>
  </si>
  <si>
    <r>
      <t>202</t>
    </r>
    <r>
      <rPr>
        <b/>
        <sz val="12"/>
        <rFont val="宋体"/>
        <family val="3"/>
        <charset val="134"/>
      </rPr>
      <t>2</t>
    </r>
    <r>
      <rPr>
        <b/>
        <sz val="12"/>
        <rFont val="宋体"/>
        <family val="3"/>
        <charset val="134"/>
      </rPr>
      <t>级博士预算金额</t>
    </r>
    <phoneticPr fontId="3" type="noConversion"/>
  </si>
  <si>
    <t>教师教育学院</t>
  </si>
  <si>
    <t>教育学院</t>
  </si>
  <si>
    <t>文化旅游与公共管理学院</t>
  </si>
  <si>
    <t>环境与资源学院</t>
  </si>
  <si>
    <t>柔性电子研究院</t>
  </si>
  <si>
    <t>2022级博士生数</t>
    <phoneticPr fontId="4" type="noConversion"/>
  </si>
  <si>
    <t>2022级博士预算总额(元）</t>
    <phoneticPr fontId="4" type="noConversion"/>
  </si>
  <si>
    <t>备注：2022级博士研究生人数少于4人（含4人）的学院可根据《福建师范大学全日制研究生学业奖学金实施办法（修订）》（闽师研〔2019〕23号）规定，结合学院具体情况进行适当的动态调整，评选的博士研究生学业奖学金总人数不超过40%。</t>
    <phoneticPr fontId="4" type="noConversion"/>
  </si>
  <si>
    <t>2023级博士生数</t>
    <phoneticPr fontId="4" type="noConversion"/>
  </si>
  <si>
    <t>2023级博士预算总额(元）</t>
    <phoneticPr fontId="4" type="noConversion"/>
  </si>
  <si>
    <t>备注：2023级博士研究生人数少于4人（含4人）的学院可根据《福建师范大学全日制研究生学业奖学金实施办法（修订）》（闽师研〔2019〕23号）规定，结合学院具体情况进行适当的动态调整，评选的博士研究生学业奖学金总人数不超过40%。</t>
    <phoneticPr fontId="4" type="noConversion"/>
  </si>
  <si>
    <t>2022级硕士生数</t>
    <phoneticPr fontId="3" type="noConversion"/>
  </si>
  <si>
    <t>2022级硕士预算总额(元）</t>
    <phoneticPr fontId="3" type="noConversion"/>
  </si>
  <si>
    <t>2023级硕士生数</t>
    <phoneticPr fontId="3" type="noConversion"/>
  </si>
  <si>
    <t>2023级硕士预算总额(元）</t>
    <phoneticPr fontId="3" type="noConversion"/>
  </si>
  <si>
    <t>2024级硕士生数</t>
    <phoneticPr fontId="12" type="noConversion"/>
  </si>
  <si>
    <t>2024级硕士预算总额(元）</t>
    <phoneticPr fontId="12" type="noConversion"/>
  </si>
  <si>
    <t>统考生</t>
    <phoneticPr fontId="12" type="noConversion"/>
  </si>
  <si>
    <t>硕士二等（10%）（6000元/生·年）</t>
    <phoneticPr fontId="12" type="noConversion"/>
  </si>
  <si>
    <t>硕士一等（推免100%+统考5%）     （10000元/生·年）</t>
    <phoneticPr fontId="12" type="noConversion"/>
  </si>
  <si>
    <t>硕士三等（20%）（3000元/生·年）</t>
    <phoneticPr fontId="12" type="noConversion"/>
  </si>
  <si>
    <t>2023级博士预算金额</t>
    <phoneticPr fontId="3" type="noConversion"/>
  </si>
  <si>
    <t>2022级硕士预算金额</t>
    <phoneticPr fontId="3" type="noConversion"/>
  </si>
  <si>
    <t>2023级硕士预算金额</t>
    <phoneticPr fontId="3" type="noConversion"/>
  </si>
  <si>
    <t>2024级硕士预算金额</t>
    <phoneticPr fontId="3" type="noConversion"/>
  </si>
  <si>
    <t>2024年总预算</t>
    <phoneticPr fontId="3" type="noConversion"/>
  </si>
  <si>
    <t xml:space="preserve">  附件1（1）：2024年研究生学业奖学金分配表（2022级博士研究生人数≤4人的实行动态管理）</t>
    <phoneticPr fontId="4" type="noConversion"/>
  </si>
  <si>
    <t xml:space="preserve">  附件1（2）：2024年研究生学业奖学金分配表（2023级博士研究生人数≤4人的实行动态管理）</t>
    <phoneticPr fontId="4" type="noConversion"/>
  </si>
  <si>
    <t xml:space="preserve">  附件1（3）：2024年研究生学业奖学金分配表（2022级硕士）</t>
    <phoneticPr fontId="3" type="noConversion"/>
  </si>
  <si>
    <t xml:space="preserve">  附件1（4）：2024年研究生学业奖学金分配表（2023级硕士）</t>
    <phoneticPr fontId="3" type="noConversion"/>
  </si>
  <si>
    <t xml:space="preserve">  附件1（5）：2024年硕士研究生生源奖学金分配表（2024级硕士）</t>
    <phoneticPr fontId="12" type="noConversion"/>
  </si>
  <si>
    <t xml:space="preserve">         附件1（6）：2024年研究生奖学金分配表（合计）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</si>
</sst>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0.0_);[Red]\(0.0\)"/>
  </numFmts>
  <fonts count="16" x14ac:knownFonts="1">
    <font>
      <sz val="12"/>
      <name val="宋体"/>
      <charset val="134"/>
    </font>
    <font>
      <b/>
      <sz val="14"/>
      <name val="黑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8" fontId="0" fillId="0" borderId="0" xfId="0" applyNumberFormat="1"/>
    <xf numFmtId="178" fontId="6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7" fontId="0" fillId="0" borderId="0" xfId="0" applyNumberFormat="1"/>
    <xf numFmtId="177" fontId="5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ill="1"/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"/>
  <sheetViews>
    <sheetView tabSelected="1" zoomScale="85" zoomScaleNormal="85" workbookViewId="0">
      <selection activeCell="O25" sqref="O25"/>
    </sheetView>
  </sheetViews>
  <sheetFormatPr defaultColWidth="9" defaultRowHeight="14.25" x14ac:dyDescent="0.15"/>
  <cols>
    <col min="1" max="1" width="6.625" customWidth="1"/>
    <col min="2" max="2" width="30.625" customWidth="1"/>
    <col min="3" max="3" width="10.625" customWidth="1"/>
    <col min="4" max="4" width="10.625" style="43" customWidth="1"/>
    <col min="5" max="5" width="10.625" style="12" customWidth="1"/>
    <col min="6" max="6" width="10.625" customWidth="1"/>
    <col min="7" max="7" width="10.625" style="12" customWidth="1"/>
    <col min="8" max="8" width="10.625" customWidth="1"/>
    <col min="9" max="9" width="10.625" style="12" customWidth="1"/>
    <col min="10" max="10" width="10.625" customWidth="1"/>
    <col min="11" max="11" width="10.25" style="3" customWidth="1"/>
  </cols>
  <sheetData>
    <row r="1" spans="1:11" ht="30" customHeight="1" x14ac:dyDescent="0.15">
      <c r="A1" s="52" t="s">
        <v>64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7" customFormat="1" ht="50.1" customHeight="1" x14ac:dyDescent="0.15">
      <c r="A2" s="53" t="s">
        <v>0</v>
      </c>
      <c r="B2" s="53" t="s">
        <v>1</v>
      </c>
      <c r="C2" s="55" t="s">
        <v>43</v>
      </c>
      <c r="D2" s="59" t="s">
        <v>36</v>
      </c>
      <c r="E2" s="57" t="s">
        <v>27</v>
      </c>
      <c r="F2" s="58"/>
      <c r="G2" s="57" t="s">
        <v>28</v>
      </c>
      <c r="H2" s="58"/>
      <c r="I2" s="57" t="s">
        <v>29</v>
      </c>
      <c r="J2" s="58"/>
      <c r="K2" s="55" t="s">
        <v>44</v>
      </c>
    </row>
    <row r="3" spans="1:11" ht="20.100000000000001" customHeight="1" x14ac:dyDescent="0.15">
      <c r="A3" s="54"/>
      <c r="B3" s="53"/>
      <c r="C3" s="56"/>
      <c r="D3" s="60"/>
      <c r="E3" s="13" t="s">
        <v>20</v>
      </c>
      <c r="F3" s="4" t="s">
        <v>21</v>
      </c>
      <c r="G3" s="13" t="s">
        <v>20</v>
      </c>
      <c r="H3" s="4" t="s">
        <v>21</v>
      </c>
      <c r="I3" s="13" t="s">
        <v>20</v>
      </c>
      <c r="J3" s="4" t="s">
        <v>21</v>
      </c>
      <c r="K3" s="56"/>
    </row>
    <row r="4" spans="1:11" ht="20.100000000000001" customHeight="1" x14ac:dyDescent="0.15">
      <c r="A4" s="4">
        <v>1</v>
      </c>
      <c r="B4" s="10" t="s">
        <v>38</v>
      </c>
      <c r="C4" s="14">
        <v>0</v>
      </c>
      <c r="D4" s="42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</row>
    <row r="5" spans="1:11" ht="20.100000000000001" customHeight="1" x14ac:dyDescent="0.15">
      <c r="A5" s="4">
        <v>2</v>
      </c>
      <c r="B5" s="2" t="s">
        <v>39</v>
      </c>
      <c r="C5" s="5">
        <v>4</v>
      </c>
      <c r="D5" s="42">
        <v>1</v>
      </c>
      <c r="E5" s="15">
        <f>C5*0.1</f>
        <v>0.4</v>
      </c>
      <c r="F5" s="14">
        <f>E5*15000</f>
        <v>6000</v>
      </c>
      <c r="G5" s="15">
        <f>C5*0.1</f>
        <v>0.4</v>
      </c>
      <c r="H5" s="14">
        <f>G5*10000</f>
        <v>4000</v>
      </c>
      <c r="I5" s="15">
        <f>C5*0.2</f>
        <v>0.8</v>
      </c>
      <c r="J5" s="14">
        <f>I5*6000</f>
        <v>4800</v>
      </c>
      <c r="K5" s="14">
        <f>F5+H5+J5</f>
        <v>14800</v>
      </c>
    </row>
    <row r="6" spans="1:11" ht="20.100000000000001" customHeight="1" x14ac:dyDescent="0.15">
      <c r="A6" s="4">
        <v>3</v>
      </c>
      <c r="B6" s="4" t="s">
        <v>2</v>
      </c>
      <c r="C6" s="5">
        <v>2</v>
      </c>
      <c r="D6" s="42">
        <v>1</v>
      </c>
      <c r="E6" s="15">
        <f t="shared" ref="E6:E28" si="0">C6*0.1</f>
        <v>0.2</v>
      </c>
      <c r="F6" s="14">
        <f t="shared" ref="F6:F28" si="1">E6*15000</f>
        <v>3000</v>
      </c>
      <c r="G6" s="15">
        <f t="shared" ref="G6:G28" si="2">C6*0.1</f>
        <v>0.2</v>
      </c>
      <c r="H6" s="14">
        <f t="shared" ref="H6:H28" si="3">G6*10000</f>
        <v>2000</v>
      </c>
      <c r="I6" s="15">
        <f t="shared" ref="I6:I28" si="4">C6*0.2</f>
        <v>0.4</v>
      </c>
      <c r="J6" s="14">
        <f t="shared" ref="J6:J28" si="5">I6*6000</f>
        <v>2400</v>
      </c>
      <c r="K6" s="14">
        <f t="shared" ref="K6:K28" si="6">F6+H6+J6</f>
        <v>7400</v>
      </c>
    </row>
    <row r="7" spans="1:11" ht="20.100000000000001" customHeight="1" x14ac:dyDescent="0.15">
      <c r="A7" s="4">
        <v>4</v>
      </c>
      <c r="B7" s="4" t="s">
        <v>3</v>
      </c>
      <c r="C7" s="5">
        <v>5</v>
      </c>
      <c r="D7" s="42">
        <v>2</v>
      </c>
      <c r="E7" s="15">
        <f t="shared" si="0"/>
        <v>0.5</v>
      </c>
      <c r="F7" s="14">
        <f t="shared" si="1"/>
        <v>7500</v>
      </c>
      <c r="G7" s="15">
        <f t="shared" si="2"/>
        <v>0.5</v>
      </c>
      <c r="H7" s="14">
        <f t="shared" si="3"/>
        <v>5000</v>
      </c>
      <c r="I7" s="15">
        <f t="shared" si="4"/>
        <v>1</v>
      </c>
      <c r="J7" s="14">
        <f t="shared" si="5"/>
        <v>6000</v>
      </c>
      <c r="K7" s="14">
        <f t="shared" si="6"/>
        <v>18500</v>
      </c>
    </row>
    <row r="8" spans="1:11" ht="20.100000000000001" customHeight="1" x14ac:dyDescent="0.15">
      <c r="A8" s="4">
        <v>5</v>
      </c>
      <c r="B8" s="4" t="s">
        <v>4</v>
      </c>
      <c r="C8" s="14">
        <v>0</v>
      </c>
      <c r="D8" s="42">
        <v>0</v>
      </c>
      <c r="E8" s="15">
        <f t="shared" si="0"/>
        <v>0</v>
      </c>
      <c r="F8" s="14">
        <f t="shared" si="1"/>
        <v>0</v>
      </c>
      <c r="G8" s="15">
        <f t="shared" si="2"/>
        <v>0</v>
      </c>
      <c r="H8" s="14">
        <f t="shared" si="3"/>
        <v>0</v>
      </c>
      <c r="I8" s="15">
        <f t="shared" si="4"/>
        <v>0</v>
      </c>
      <c r="J8" s="14">
        <f t="shared" si="5"/>
        <v>0</v>
      </c>
      <c r="K8" s="14">
        <f t="shared" si="6"/>
        <v>0</v>
      </c>
    </row>
    <row r="9" spans="1:11" ht="20.100000000000001" customHeight="1" x14ac:dyDescent="0.15">
      <c r="A9" s="4">
        <v>6</v>
      </c>
      <c r="B9" s="4" t="s">
        <v>5</v>
      </c>
      <c r="C9" s="5">
        <v>16</v>
      </c>
      <c r="D9" s="42">
        <v>6</v>
      </c>
      <c r="E9" s="15">
        <f t="shared" si="0"/>
        <v>1.6</v>
      </c>
      <c r="F9" s="14">
        <f t="shared" si="1"/>
        <v>24000</v>
      </c>
      <c r="G9" s="15">
        <f t="shared" si="2"/>
        <v>1.6</v>
      </c>
      <c r="H9" s="14">
        <f t="shared" si="3"/>
        <v>16000</v>
      </c>
      <c r="I9" s="15">
        <f t="shared" si="4"/>
        <v>3.2</v>
      </c>
      <c r="J9" s="14">
        <f t="shared" si="5"/>
        <v>19200</v>
      </c>
      <c r="K9" s="14">
        <f t="shared" si="6"/>
        <v>59200</v>
      </c>
    </row>
    <row r="10" spans="1:11" ht="20.100000000000001" customHeight="1" x14ac:dyDescent="0.15">
      <c r="A10" s="4">
        <v>7</v>
      </c>
      <c r="B10" s="4" t="s">
        <v>6</v>
      </c>
      <c r="C10" s="5">
        <v>13</v>
      </c>
      <c r="D10" s="42">
        <v>5</v>
      </c>
      <c r="E10" s="15">
        <f t="shared" si="0"/>
        <v>1.3</v>
      </c>
      <c r="F10" s="14">
        <f t="shared" si="1"/>
        <v>19500</v>
      </c>
      <c r="G10" s="15">
        <f t="shared" si="2"/>
        <v>1.3</v>
      </c>
      <c r="H10" s="14">
        <f t="shared" si="3"/>
        <v>13000</v>
      </c>
      <c r="I10" s="15">
        <f t="shared" si="4"/>
        <v>2.6</v>
      </c>
      <c r="J10" s="14">
        <f t="shared" si="5"/>
        <v>15600</v>
      </c>
      <c r="K10" s="14">
        <f t="shared" si="6"/>
        <v>48100</v>
      </c>
    </row>
    <row r="11" spans="1:11" ht="20.100000000000001" customHeight="1" x14ac:dyDescent="0.15">
      <c r="A11" s="4">
        <v>8</v>
      </c>
      <c r="B11" s="4" t="s">
        <v>7</v>
      </c>
      <c r="C11" s="5">
        <v>2</v>
      </c>
      <c r="D11" s="42">
        <v>1</v>
      </c>
      <c r="E11" s="15">
        <f t="shared" si="0"/>
        <v>0.2</v>
      </c>
      <c r="F11" s="14">
        <f t="shared" si="1"/>
        <v>3000</v>
      </c>
      <c r="G11" s="15">
        <f t="shared" si="2"/>
        <v>0.2</v>
      </c>
      <c r="H11" s="14">
        <f t="shared" si="3"/>
        <v>2000</v>
      </c>
      <c r="I11" s="15">
        <f t="shared" si="4"/>
        <v>0.4</v>
      </c>
      <c r="J11" s="14">
        <f t="shared" si="5"/>
        <v>2400</v>
      </c>
      <c r="K11" s="14">
        <f t="shared" si="6"/>
        <v>7400</v>
      </c>
    </row>
    <row r="12" spans="1:11" ht="20.100000000000001" customHeight="1" x14ac:dyDescent="0.15">
      <c r="A12" s="4">
        <v>9</v>
      </c>
      <c r="B12" s="4" t="s">
        <v>8</v>
      </c>
      <c r="C12" s="14">
        <v>0</v>
      </c>
      <c r="D12" s="42">
        <v>0</v>
      </c>
      <c r="E12" s="15">
        <f t="shared" si="0"/>
        <v>0</v>
      </c>
      <c r="F12" s="14">
        <f t="shared" si="1"/>
        <v>0</v>
      </c>
      <c r="G12" s="15">
        <f t="shared" si="2"/>
        <v>0</v>
      </c>
      <c r="H12" s="14">
        <f t="shared" si="3"/>
        <v>0</v>
      </c>
      <c r="I12" s="15">
        <f t="shared" si="4"/>
        <v>0</v>
      </c>
      <c r="J12" s="14">
        <f t="shared" si="5"/>
        <v>0</v>
      </c>
      <c r="K12" s="14">
        <f t="shared" si="6"/>
        <v>0</v>
      </c>
    </row>
    <row r="13" spans="1:11" ht="20.100000000000001" customHeight="1" x14ac:dyDescent="0.15">
      <c r="A13" s="4">
        <v>10</v>
      </c>
      <c r="B13" s="4" t="s">
        <v>9</v>
      </c>
      <c r="C13" s="5">
        <v>8</v>
      </c>
      <c r="D13" s="42">
        <v>3</v>
      </c>
      <c r="E13" s="15">
        <f t="shared" si="0"/>
        <v>0.8</v>
      </c>
      <c r="F13" s="14">
        <f t="shared" si="1"/>
        <v>12000</v>
      </c>
      <c r="G13" s="15">
        <f t="shared" si="2"/>
        <v>0.8</v>
      </c>
      <c r="H13" s="14">
        <f t="shared" si="3"/>
        <v>8000</v>
      </c>
      <c r="I13" s="15">
        <f t="shared" si="4"/>
        <v>1.6</v>
      </c>
      <c r="J13" s="14">
        <f t="shared" si="5"/>
        <v>9600</v>
      </c>
      <c r="K13" s="14">
        <f t="shared" si="6"/>
        <v>29600</v>
      </c>
    </row>
    <row r="14" spans="1:11" ht="20.100000000000001" customHeight="1" x14ac:dyDescent="0.15">
      <c r="A14" s="4">
        <v>11</v>
      </c>
      <c r="B14" s="10" t="s">
        <v>40</v>
      </c>
      <c r="C14" s="14">
        <v>0</v>
      </c>
      <c r="D14" s="42">
        <v>0</v>
      </c>
      <c r="E14" s="15">
        <f t="shared" si="0"/>
        <v>0</v>
      </c>
      <c r="F14" s="14">
        <f t="shared" si="1"/>
        <v>0</v>
      </c>
      <c r="G14" s="15">
        <f t="shared" si="2"/>
        <v>0</v>
      </c>
      <c r="H14" s="14">
        <f t="shared" si="3"/>
        <v>0</v>
      </c>
      <c r="I14" s="15">
        <f t="shared" si="4"/>
        <v>0</v>
      </c>
      <c r="J14" s="14">
        <f t="shared" si="5"/>
        <v>0</v>
      </c>
      <c r="K14" s="14">
        <f t="shared" si="6"/>
        <v>0</v>
      </c>
    </row>
    <row r="15" spans="1:11" ht="20.100000000000001" customHeight="1" x14ac:dyDescent="0.15">
      <c r="A15" s="4">
        <v>12</v>
      </c>
      <c r="B15" s="4" t="s">
        <v>10</v>
      </c>
      <c r="C15" s="5">
        <v>10</v>
      </c>
      <c r="D15" s="42">
        <v>4</v>
      </c>
      <c r="E15" s="15">
        <f t="shared" si="0"/>
        <v>1</v>
      </c>
      <c r="F15" s="14">
        <f t="shared" si="1"/>
        <v>15000</v>
      </c>
      <c r="G15" s="15">
        <f t="shared" si="2"/>
        <v>1</v>
      </c>
      <c r="H15" s="14">
        <f t="shared" si="3"/>
        <v>10000</v>
      </c>
      <c r="I15" s="15">
        <f t="shared" si="4"/>
        <v>2</v>
      </c>
      <c r="J15" s="14">
        <f t="shared" si="5"/>
        <v>12000</v>
      </c>
      <c r="K15" s="14">
        <f t="shared" si="6"/>
        <v>37000</v>
      </c>
    </row>
    <row r="16" spans="1:11" ht="20.100000000000001" customHeight="1" x14ac:dyDescent="0.15">
      <c r="A16" s="4">
        <v>13</v>
      </c>
      <c r="B16" s="4" t="s">
        <v>11</v>
      </c>
      <c r="C16" s="5">
        <v>4</v>
      </c>
      <c r="D16" s="42">
        <v>1</v>
      </c>
      <c r="E16" s="15">
        <f t="shared" si="0"/>
        <v>0.4</v>
      </c>
      <c r="F16" s="14">
        <f t="shared" si="1"/>
        <v>6000</v>
      </c>
      <c r="G16" s="15">
        <f t="shared" si="2"/>
        <v>0.4</v>
      </c>
      <c r="H16" s="14">
        <f t="shared" si="3"/>
        <v>4000</v>
      </c>
      <c r="I16" s="15">
        <f t="shared" si="4"/>
        <v>0.8</v>
      </c>
      <c r="J16" s="14">
        <f t="shared" si="5"/>
        <v>4800</v>
      </c>
      <c r="K16" s="14">
        <f t="shared" si="6"/>
        <v>14800</v>
      </c>
    </row>
    <row r="17" spans="1:11" ht="20.100000000000001" customHeight="1" x14ac:dyDescent="0.15">
      <c r="A17" s="4">
        <v>14</v>
      </c>
      <c r="B17" s="4" t="s">
        <v>12</v>
      </c>
      <c r="C17" s="5">
        <v>3</v>
      </c>
      <c r="D17" s="42">
        <v>1</v>
      </c>
      <c r="E17" s="15">
        <f t="shared" si="0"/>
        <v>0.30000000000000004</v>
      </c>
      <c r="F17" s="14">
        <f t="shared" si="1"/>
        <v>4500.0000000000009</v>
      </c>
      <c r="G17" s="15">
        <f t="shared" si="2"/>
        <v>0.30000000000000004</v>
      </c>
      <c r="H17" s="14">
        <f t="shared" si="3"/>
        <v>3000.0000000000005</v>
      </c>
      <c r="I17" s="15">
        <f t="shared" si="4"/>
        <v>0.60000000000000009</v>
      </c>
      <c r="J17" s="14">
        <f t="shared" si="5"/>
        <v>3600.0000000000005</v>
      </c>
      <c r="K17" s="14">
        <f t="shared" si="6"/>
        <v>11100.000000000002</v>
      </c>
    </row>
    <row r="18" spans="1:11" ht="20.100000000000001" customHeight="1" x14ac:dyDescent="0.15">
      <c r="A18" s="4">
        <v>15</v>
      </c>
      <c r="B18" s="4" t="s">
        <v>22</v>
      </c>
      <c r="C18" s="5">
        <v>10</v>
      </c>
      <c r="D18" s="42">
        <v>4</v>
      </c>
      <c r="E18" s="15">
        <f t="shared" si="0"/>
        <v>1</v>
      </c>
      <c r="F18" s="14">
        <f t="shared" si="1"/>
        <v>15000</v>
      </c>
      <c r="G18" s="15">
        <f t="shared" si="2"/>
        <v>1</v>
      </c>
      <c r="H18" s="14">
        <f t="shared" si="3"/>
        <v>10000</v>
      </c>
      <c r="I18" s="15">
        <f t="shared" si="4"/>
        <v>2</v>
      </c>
      <c r="J18" s="14">
        <f t="shared" si="5"/>
        <v>12000</v>
      </c>
      <c r="K18" s="14">
        <f t="shared" si="6"/>
        <v>37000</v>
      </c>
    </row>
    <row r="19" spans="1:11" ht="20.100000000000001" customHeight="1" x14ac:dyDescent="0.15">
      <c r="A19" s="4">
        <v>16</v>
      </c>
      <c r="B19" s="4" t="s">
        <v>23</v>
      </c>
      <c r="C19" s="5">
        <v>6</v>
      </c>
      <c r="D19" s="42">
        <v>2</v>
      </c>
      <c r="E19" s="15">
        <f t="shared" si="0"/>
        <v>0.60000000000000009</v>
      </c>
      <c r="F19" s="14">
        <f t="shared" si="1"/>
        <v>9000.0000000000018</v>
      </c>
      <c r="G19" s="15">
        <f t="shared" si="2"/>
        <v>0.60000000000000009</v>
      </c>
      <c r="H19" s="14">
        <f t="shared" si="3"/>
        <v>6000.0000000000009</v>
      </c>
      <c r="I19" s="15">
        <f t="shared" si="4"/>
        <v>1.2000000000000002</v>
      </c>
      <c r="J19" s="14">
        <f t="shared" si="5"/>
        <v>7200.0000000000009</v>
      </c>
      <c r="K19" s="14">
        <f t="shared" si="6"/>
        <v>22200.000000000004</v>
      </c>
    </row>
    <row r="20" spans="1:11" ht="20.100000000000001" customHeight="1" x14ac:dyDescent="0.15">
      <c r="A20" s="4">
        <v>17</v>
      </c>
      <c r="B20" s="4" t="s">
        <v>13</v>
      </c>
      <c r="C20" s="5">
        <v>7</v>
      </c>
      <c r="D20" s="42">
        <v>2</v>
      </c>
      <c r="E20" s="15">
        <f t="shared" si="0"/>
        <v>0.70000000000000007</v>
      </c>
      <c r="F20" s="14">
        <f t="shared" si="1"/>
        <v>10500.000000000002</v>
      </c>
      <c r="G20" s="15">
        <f t="shared" si="2"/>
        <v>0.70000000000000007</v>
      </c>
      <c r="H20" s="14">
        <f t="shared" si="3"/>
        <v>7000.0000000000009</v>
      </c>
      <c r="I20" s="15">
        <f t="shared" si="4"/>
        <v>1.4000000000000001</v>
      </c>
      <c r="J20" s="14">
        <f t="shared" si="5"/>
        <v>8400</v>
      </c>
      <c r="K20" s="14">
        <f t="shared" si="6"/>
        <v>25900.000000000004</v>
      </c>
    </row>
    <row r="21" spans="1:11" ht="24.75" customHeight="1" x14ac:dyDescent="0.15">
      <c r="A21" s="4">
        <v>18</v>
      </c>
      <c r="B21" s="4" t="s">
        <v>14</v>
      </c>
      <c r="C21" s="5">
        <v>9</v>
      </c>
      <c r="D21" s="42">
        <v>3</v>
      </c>
      <c r="E21" s="15">
        <f t="shared" si="0"/>
        <v>0.9</v>
      </c>
      <c r="F21" s="14">
        <f t="shared" si="1"/>
        <v>13500</v>
      </c>
      <c r="G21" s="15">
        <f t="shared" si="2"/>
        <v>0.9</v>
      </c>
      <c r="H21" s="14">
        <f t="shared" si="3"/>
        <v>9000</v>
      </c>
      <c r="I21" s="15">
        <f t="shared" si="4"/>
        <v>1.8</v>
      </c>
      <c r="J21" s="14">
        <f t="shared" si="5"/>
        <v>10800</v>
      </c>
      <c r="K21" s="14">
        <f t="shared" si="6"/>
        <v>33300</v>
      </c>
    </row>
    <row r="22" spans="1:11" s="39" customFormat="1" ht="20.100000000000001" customHeight="1" x14ac:dyDescent="0.15">
      <c r="A22" s="36">
        <v>19</v>
      </c>
      <c r="B22" s="36" t="s">
        <v>15</v>
      </c>
      <c r="C22" s="34">
        <v>13</v>
      </c>
      <c r="D22" s="47">
        <v>5</v>
      </c>
      <c r="E22" s="48">
        <v>1.3</v>
      </c>
      <c r="F22" s="49">
        <v>19500</v>
      </c>
      <c r="G22" s="48">
        <v>1.3</v>
      </c>
      <c r="H22" s="49">
        <v>13000</v>
      </c>
      <c r="I22" s="48">
        <v>2.6</v>
      </c>
      <c r="J22" s="49">
        <v>15600</v>
      </c>
      <c r="K22" s="49">
        <v>48100</v>
      </c>
    </row>
    <row r="23" spans="1:11" ht="20.100000000000001" customHeight="1" x14ac:dyDescent="0.15">
      <c r="A23" s="4">
        <v>20</v>
      </c>
      <c r="B23" s="10" t="s">
        <v>41</v>
      </c>
      <c r="C23" s="5">
        <v>10</v>
      </c>
      <c r="D23" s="42">
        <v>4</v>
      </c>
      <c r="E23" s="15">
        <f t="shared" si="0"/>
        <v>1</v>
      </c>
      <c r="F23" s="14">
        <f t="shared" si="1"/>
        <v>15000</v>
      </c>
      <c r="G23" s="15">
        <f t="shared" si="2"/>
        <v>1</v>
      </c>
      <c r="H23" s="14">
        <f t="shared" si="3"/>
        <v>10000</v>
      </c>
      <c r="I23" s="15">
        <f t="shared" si="4"/>
        <v>2</v>
      </c>
      <c r="J23" s="14">
        <f t="shared" si="5"/>
        <v>12000</v>
      </c>
      <c r="K23" s="14">
        <f t="shared" si="6"/>
        <v>37000</v>
      </c>
    </row>
    <row r="24" spans="1:11" ht="20.100000000000001" customHeight="1" x14ac:dyDescent="0.15">
      <c r="A24" s="4">
        <v>21</v>
      </c>
      <c r="B24" s="4" t="s">
        <v>16</v>
      </c>
      <c r="C24" s="5">
        <v>31</v>
      </c>
      <c r="D24" s="42">
        <v>12</v>
      </c>
      <c r="E24" s="15">
        <f t="shared" si="0"/>
        <v>3.1</v>
      </c>
      <c r="F24" s="14">
        <f t="shared" si="1"/>
        <v>46500</v>
      </c>
      <c r="G24" s="15">
        <f t="shared" si="2"/>
        <v>3.1</v>
      </c>
      <c r="H24" s="14">
        <f t="shared" si="3"/>
        <v>31000</v>
      </c>
      <c r="I24" s="15">
        <f t="shared" si="4"/>
        <v>6.2</v>
      </c>
      <c r="J24" s="14">
        <f t="shared" si="5"/>
        <v>37200</v>
      </c>
      <c r="K24" s="14">
        <f t="shared" si="6"/>
        <v>114700</v>
      </c>
    </row>
    <row r="25" spans="1:11" ht="20.100000000000001" customHeight="1" x14ac:dyDescent="0.15">
      <c r="A25" s="4">
        <v>22</v>
      </c>
      <c r="B25" s="4" t="s">
        <v>17</v>
      </c>
      <c r="C25" s="5">
        <v>11</v>
      </c>
      <c r="D25" s="42">
        <v>4</v>
      </c>
      <c r="E25" s="15">
        <f t="shared" si="0"/>
        <v>1.1000000000000001</v>
      </c>
      <c r="F25" s="14">
        <f t="shared" si="1"/>
        <v>16500</v>
      </c>
      <c r="G25" s="15">
        <f t="shared" si="2"/>
        <v>1.1000000000000001</v>
      </c>
      <c r="H25" s="14">
        <f t="shared" si="3"/>
        <v>11000</v>
      </c>
      <c r="I25" s="15">
        <f t="shared" si="4"/>
        <v>2.2000000000000002</v>
      </c>
      <c r="J25" s="14">
        <f t="shared" si="5"/>
        <v>13200.000000000002</v>
      </c>
      <c r="K25" s="14">
        <f t="shared" si="6"/>
        <v>40700</v>
      </c>
    </row>
    <row r="26" spans="1:11" ht="20.100000000000001" customHeight="1" x14ac:dyDescent="0.15">
      <c r="A26" s="4">
        <v>23</v>
      </c>
      <c r="B26" s="4" t="s">
        <v>18</v>
      </c>
      <c r="C26" s="14">
        <v>0</v>
      </c>
      <c r="D26" s="42">
        <v>0</v>
      </c>
      <c r="E26" s="15">
        <f t="shared" si="0"/>
        <v>0</v>
      </c>
      <c r="F26" s="14">
        <f t="shared" si="1"/>
        <v>0</v>
      </c>
      <c r="G26" s="15">
        <f t="shared" si="2"/>
        <v>0</v>
      </c>
      <c r="H26" s="14">
        <f t="shared" si="3"/>
        <v>0</v>
      </c>
      <c r="I26" s="15">
        <f t="shared" si="4"/>
        <v>0</v>
      </c>
      <c r="J26" s="14">
        <f t="shared" si="5"/>
        <v>0</v>
      </c>
      <c r="K26" s="14">
        <f t="shared" si="6"/>
        <v>0</v>
      </c>
    </row>
    <row r="27" spans="1:11" ht="20.100000000000001" customHeight="1" x14ac:dyDescent="0.15">
      <c r="A27" s="4">
        <v>24</v>
      </c>
      <c r="B27" s="4" t="s">
        <v>24</v>
      </c>
      <c r="C27" s="14">
        <v>0</v>
      </c>
      <c r="D27" s="42">
        <v>0</v>
      </c>
      <c r="E27" s="15">
        <f t="shared" si="0"/>
        <v>0</v>
      </c>
      <c r="F27" s="14">
        <f t="shared" si="1"/>
        <v>0</v>
      </c>
      <c r="G27" s="15">
        <f t="shared" si="2"/>
        <v>0</v>
      </c>
      <c r="H27" s="14">
        <f t="shared" si="3"/>
        <v>0</v>
      </c>
      <c r="I27" s="15">
        <f t="shared" si="4"/>
        <v>0</v>
      </c>
      <c r="J27" s="14">
        <f t="shared" si="5"/>
        <v>0</v>
      </c>
      <c r="K27" s="14">
        <f t="shared" si="6"/>
        <v>0</v>
      </c>
    </row>
    <row r="28" spans="1:11" ht="20.100000000000001" customHeight="1" x14ac:dyDescent="0.15">
      <c r="A28" s="4">
        <v>25</v>
      </c>
      <c r="B28" s="4" t="s">
        <v>42</v>
      </c>
      <c r="C28" s="5">
        <v>11</v>
      </c>
      <c r="D28" s="42">
        <v>4</v>
      </c>
      <c r="E28" s="15">
        <f t="shared" si="0"/>
        <v>1.1000000000000001</v>
      </c>
      <c r="F28" s="14">
        <f t="shared" si="1"/>
        <v>16500</v>
      </c>
      <c r="G28" s="15">
        <f t="shared" si="2"/>
        <v>1.1000000000000001</v>
      </c>
      <c r="H28" s="14">
        <f t="shared" si="3"/>
        <v>11000</v>
      </c>
      <c r="I28" s="15">
        <f t="shared" si="4"/>
        <v>2.2000000000000002</v>
      </c>
      <c r="J28" s="14">
        <f t="shared" si="5"/>
        <v>13200.000000000002</v>
      </c>
      <c r="K28" s="14">
        <f t="shared" si="6"/>
        <v>40700</v>
      </c>
    </row>
    <row r="29" spans="1:11" ht="20.100000000000001" customHeight="1" x14ac:dyDescent="0.15">
      <c r="A29" s="5"/>
      <c r="B29" s="4" t="s">
        <v>19</v>
      </c>
      <c r="C29" s="5">
        <f t="shared" ref="C29:J29" si="7">SUM(C4:C28)</f>
        <v>175</v>
      </c>
      <c r="D29" s="42">
        <f>SUM(D4:D28)</f>
        <v>65</v>
      </c>
      <c r="E29" s="16">
        <f t="shared" si="7"/>
        <v>17.500000000000004</v>
      </c>
      <c r="F29" s="17">
        <f t="shared" si="7"/>
        <v>262500</v>
      </c>
      <c r="G29" s="16">
        <f t="shared" si="7"/>
        <v>17.500000000000004</v>
      </c>
      <c r="H29" s="17">
        <f t="shared" si="7"/>
        <v>175000</v>
      </c>
      <c r="I29" s="16">
        <f t="shared" si="7"/>
        <v>35.000000000000007</v>
      </c>
      <c r="J29" s="17">
        <f t="shared" si="7"/>
        <v>210000</v>
      </c>
      <c r="K29" s="17">
        <f>SUM(K4:K28)</f>
        <v>647500</v>
      </c>
    </row>
    <row r="30" spans="1:11" ht="39.950000000000003" customHeight="1" x14ac:dyDescent="0.15">
      <c r="A30" s="50" t="s">
        <v>45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</row>
  </sheetData>
  <mergeCells count="10">
    <mergeCell ref="A30:K30"/>
    <mergeCell ref="A1:K1"/>
    <mergeCell ref="A2:A3"/>
    <mergeCell ref="B2:B3"/>
    <mergeCell ref="C2:C3"/>
    <mergeCell ref="E2:F2"/>
    <mergeCell ref="G2:H2"/>
    <mergeCell ref="I2:J2"/>
    <mergeCell ref="K2:K3"/>
    <mergeCell ref="D2:D3"/>
  </mergeCells>
  <phoneticPr fontId="1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8" fitToWidth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D170-B048-4FCC-ADBB-78B5016711F9}">
  <sheetPr>
    <pageSetUpPr fitToPage="1"/>
  </sheetPr>
  <dimension ref="A1:K30"/>
  <sheetViews>
    <sheetView zoomScale="85" zoomScaleNormal="85" workbookViewId="0">
      <selection activeCell="J19" sqref="J19"/>
    </sheetView>
  </sheetViews>
  <sheetFormatPr defaultColWidth="9" defaultRowHeight="14.25" x14ac:dyDescent="0.15"/>
  <cols>
    <col min="1" max="1" width="6.625" customWidth="1"/>
    <col min="2" max="2" width="30.625" customWidth="1"/>
    <col min="3" max="3" width="10.625" customWidth="1"/>
    <col min="4" max="4" width="10.625" style="43" customWidth="1"/>
    <col min="5" max="5" width="10.625" style="12" customWidth="1"/>
    <col min="6" max="6" width="10.625" customWidth="1"/>
    <col min="7" max="7" width="10.625" style="12" customWidth="1"/>
    <col min="8" max="8" width="10.625" customWidth="1"/>
    <col min="9" max="9" width="10.625" style="12" customWidth="1"/>
    <col min="10" max="10" width="10.625" customWidth="1"/>
    <col min="11" max="11" width="10.25" style="3" customWidth="1"/>
  </cols>
  <sheetData>
    <row r="1" spans="1:11" ht="30" customHeight="1" x14ac:dyDescent="0.15">
      <c r="A1" s="52" t="s">
        <v>65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7" customFormat="1" ht="50.1" customHeight="1" x14ac:dyDescent="0.15">
      <c r="A2" s="53" t="s">
        <v>0</v>
      </c>
      <c r="B2" s="53" t="s">
        <v>1</v>
      </c>
      <c r="C2" s="55" t="s">
        <v>46</v>
      </c>
      <c r="D2" s="59" t="s">
        <v>36</v>
      </c>
      <c r="E2" s="57" t="s">
        <v>27</v>
      </c>
      <c r="F2" s="58"/>
      <c r="G2" s="57" t="s">
        <v>28</v>
      </c>
      <c r="H2" s="58"/>
      <c r="I2" s="57" t="s">
        <v>29</v>
      </c>
      <c r="J2" s="58"/>
      <c r="K2" s="55" t="s">
        <v>47</v>
      </c>
    </row>
    <row r="3" spans="1:11" ht="20.100000000000001" customHeight="1" x14ac:dyDescent="0.15">
      <c r="A3" s="54"/>
      <c r="B3" s="53"/>
      <c r="C3" s="56"/>
      <c r="D3" s="60"/>
      <c r="E3" s="13" t="s">
        <v>20</v>
      </c>
      <c r="F3" s="25" t="s">
        <v>21</v>
      </c>
      <c r="G3" s="13" t="s">
        <v>20</v>
      </c>
      <c r="H3" s="25" t="s">
        <v>21</v>
      </c>
      <c r="I3" s="13" t="s">
        <v>20</v>
      </c>
      <c r="J3" s="25" t="s">
        <v>21</v>
      </c>
      <c r="K3" s="56"/>
    </row>
    <row r="4" spans="1:11" ht="20.100000000000001" customHeight="1" x14ac:dyDescent="0.15">
      <c r="A4" s="25">
        <v>1</v>
      </c>
      <c r="B4" s="10" t="s">
        <v>38</v>
      </c>
      <c r="C4" s="34">
        <v>0</v>
      </c>
      <c r="D4" s="4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</row>
    <row r="5" spans="1:11" ht="20.100000000000001" customHeight="1" x14ac:dyDescent="0.15">
      <c r="A5" s="25">
        <v>2</v>
      </c>
      <c r="B5" s="27" t="s">
        <v>39</v>
      </c>
      <c r="C5" s="34">
        <v>6</v>
      </c>
      <c r="D5" s="42">
        <v>2</v>
      </c>
      <c r="E5" s="15">
        <f>C5*0.1</f>
        <v>0.60000000000000009</v>
      </c>
      <c r="F5" s="14">
        <f>E5*15000</f>
        <v>9000.0000000000018</v>
      </c>
      <c r="G5" s="15">
        <f>C5*0.1</f>
        <v>0.60000000000000009</v>
      </c>
      <c r="H5" s="14">
        <f>G5*10000</f>
        <v>6000.0000000000009</v>
      </c>
      <c r="I5" s="15">
        <f>C5*0.2</f>
        <v>1.2000000000000002</v>
      </c>
      <c r="J5" s="14">
        <f>I5*6000</f>
        <v>7200.0000000000009</v>
      </c>
      <c r="K5" s="14">
        <f>F5+H5+J5</f>
        <v>22200.000000000004</v>
      </c>
    </row>
    <row r="6" spans="1:11" ht="20.100000000000001" customHeight="1" x14ac:dyDescent="0.15">
      <c r="A6" s="25">
        <v>3</v>
      </c>
      <c r="B6" s="25" t="s">
        <v>2</v>
      </c>
      <c r="C6" s="34">
        <v>3</v>
      </c>
      <c r="D6" s="42">
        <v>1</v>
      </c>
      <c r="E6" s="15">
        <f t="shared" ref="E6:E28" si="0">C6*0.1</f>
        <v>0.30000000000000004</v>
      </c>
      <c r="F6" s="14">
        <f t="shared" ref="F6:F28" si="1">E6*15000</f>
        <v>4500.0000000000009</v>
      </c>
      <c r="G6" s="15">
        <f t="shared" ref="G6:G28" si="2">C6*0.1</f>
        <v>0.30000000000000004</v>
      </c>
      <c r="H6" s="14">
        <f t="shared" ref="H6:H28" si="3">G6*10000</f>
        <v>3000.0000000000005</v>
      </c>
      <c r="I6" s="15">
        <f t="shared" ref="I6:I28" si="4">C6*0.2</f>
        <v>0.60000000000000009</v>
      </c>
      <c r="J6" s="14">
        <f t="shared" ref="J6:J28" si="5">I6*6000</f>
        <v>3600.0000000000005</v>
      </c>
      <c r="K6" s="14">
        <f t="shared" ref="K6:K28" si="6">F6+H6+J6</f>
        <v>11100.000000000002</v>
      </c>
    </row>
    <row r="7" spans="1:11" ht="20.100000000000001" customHeight="1" x14ac:dyDescent="0.15">
      <c r="A7" s="25">
        <v>4</v>
      </c>
      <c r="B7" s="25" t="s">
        <v>3</v>
      </c>
      <c r="C7" s="34">
        <v>4</v>
      </c>
      <c r="D7" s="42">
        <v>1</v>
      </c>
      <c r="E7" s="15">
        <f t="shared" si="0"/>
        <v>0.4</v>
      </c>
      <c r="F7" s="14">
        <f t="shared" si="1"/>
        <v>6000</v>
      </c>
      <c r="G7" s="15">
        <f t="shared" si="2"/>
        <v>0.4</v>
      </c>
      <c r="H7" s="14">
        <f t="shared" si="3"/>
        <v>4000</v>
      </c>
      <c r="I7" s="15">
        <f t="shared" si="4"/>
        <v>0.8</v>
      </c>
      <c r="J7" s="14">
        <f t="shared" si="5"/>
        <v>4800</v>
      </c>
      <c r="K7" s="14">
        <f t="shared" si="6"/>
        <v>14800</v>
      </c>
    </row>
    <row r="8" spans="1:11" ht="20.100000000000001" customHeight="1" x14ac:dyDescent="0.15">
      <c r="A8" s="25">
        <v>5</v>
      </c>
      <c r="B8" s="25" t="s">
        <v>4</v>
      </c>
      <c r="C8" s="34">
        <v>0</v>
      </c>
      <c r="D8" s="42">
        <v>0</v>
      </c>
      <c r="E8" s="15">
        <f t="shared" si="0"/>
        <v>0</v>
      </c>
      <c r="F8" s="14">
        <f t="shared" si="1"/>
        <v>0</v>
      </c>
      <c r="G8" s="15">
        <f t="shared" si="2"/>
        <v>0</v>
      </c>
      <c r="H8" s="14">
        <f t="shared" si="3"/>
        <v>0</v>
      </c>
      <c r="I8" s="15">
        <f t="shared" si="4"/>
        <v>0</v>
      </c>
      <c r="J8" s="14">
        <f t="shared" si="5"/>
        <v>0</v>
      </c>
      <c r="K8" s="14">
        <f t="shared" si="6"/>
        <v>0</v>
      </c>
    </row>
    <row r="9" spans="1:11" ht="20.100000000000001" customHeight="1" x14ac:dyDescent="0.15">
      <c r="A9" s="25">
        <v>6</v>
      </c>
      <c r="B9" s="25" t="s">
        <v>5</v>
      </c>
      <c r="C9" s="34">
        <v>17</v>
      </c>
      <c r="D9" s="42">
        <v>6</v>
      </c>
      <c r="E9" s="15">
        <f t="shared" si="0"/>
        <v>1.7000000000000002</v>
      </c>
      <c r="F9" s="14">
        <f t="shared" si="1"/>
        <v>25500.000000000004</v>
      </c>
      <c r="G9" s="15">
        <f t="shared" si="2"/>
        <v>1.7000000000000002</v>
      </c>
      <c r="H9" s="14">
        <f t="shared" si="3"/>
        <v>17000</v>
      </c>
      <c r="I9" s="15">
        <f t="shared" si="4"/>
        <v>3.4000000000000004</v>
      </c>
      <c r="J9" s="14">
        <f t="shared" si="5"/>
        <v>20400.000000000004</v>
      </c>
      <c r="K9" s="14">
        <f t="shared" si="6"/>
        <v>62900</v>
      </c>
    </row>
    <row r="10" spans="1:11" ht="20.100000000000001" customHeight="1" x14ac:dyDescent="0.15">
      <c r="A10" s="25">
        <v>7</v>
      </c>
      <c r="B10" s="25" t="s">
        <v>6</v>
      </c>
      <c r="C10" s="34">
        <v>16</v>
      </c>
      <c r="D10" s="42">
        <v>6</v>
      </c>
      <c r="E10" s="15">
        <f t="shared" si="0"/>
        <v>1.6</v>
      </c>
      <c r="F10" s="14">
        <f t="shared" si="1"/>
        <v>24000</v>
      </c>
      <c r="G10" s="15">
        <f t="shared" si="2"/>
        <v>1.6</v>
      </c>
      <c r="H10" s="14">
        <f t="shared" si="3"/>
        <v>16000</v>
      </c>
      <c r="I10" s="15">
        <f t="shared" si="4"/>
        <v>3.2</v>
      </c>
      <c r="J10" s="14">
        <f t="shared" si="5"/>
        <v>19200</v>
      </c>
      <c r="K10" s="14">
        <f t="shared" si="6"/>
        <v>59200</v>
      </c>
    </row>
    <row r="11" spans="1:11" ht="20.100000000000001" customHeight="1" x14ac:dyDescent="0.15">
      <c r="A11" s="25">
        <v>8</v>
      </c>
      <c r="B11" s="25" t="s">
        <v>7</v>
      </c>
      <c r="C11" s="34">
        <v>3</v>
      </c>
      <c r="D11" s="42">
        <v>1</v>
      </c>
      <c r="E11" s="15">
        <f t="shared" si="0"/>
        <v>0.30000000000000004</v>
      </c>
      <c r="F11" s="14">
        <f t="shared" si="1"/>
        <v>4500.0000000000009</v>
      </c>
      <c r="G11" s="15">
        <f t="shared" si="2"/>
        <v>0.30000000000000004</v>
      </c>
      <c r="H11" s="14">
        <f t="shared" si="3"/>
        <v>3000.0000000000005</v>
      </c>
      <c r="I11" s="15">
        <f t="shared" si="4"/>
        <v>0.60000000000000009</v>
      </c>
      <c r="J11" s="14">
        <f t="shared" si="5"/>
        <v>3600.0000000000005</v>
      </c>
      <c r="K11" s="14">
        <f t="shared" si="6"/>
        <v>11100.000000000002</v>
      </c>
    </row>
    <row r="12" spans="1:11" ht="20.100000000000001" customHeight="1" x14ac:dyDescent="0.15">
      <c r="A12" s="25">
        <v>9</v>
      </c>
      <c r="B12" s="25" t="s">
        <v>8</v>
      </c>
      <c r="C12" s="34">
        <v>3</v>
      </c>
      <c r="D12" s="42">
        <v>1</v>
      </c>
      <c r="E12" s="15">
        <f t="shared" si="0"/>
        <v>0.30000000000000004</v>
      </c>
      <c r="F12" s="14">
        <f t="shared" si="1"/>
        <v>4500.0000000000009</v>
      </c>
      <c r="G12" s="15">
        <f t="shared" si="2"/>
        <v>0.30000000000000004</v>
      </c>
      <c r="H12" s="14">
        <f t="shared" si="3"/>
        <v>3000.0000000000005</v>
      </c>
      <c r="I12" s="15">
        <f t="shared" si="4"/>
        <v>0.60000000000000009</v>
      </c>
      <c r="J12" s="14">
        <f t="shared" si="5"/>
        <v>3600.0000000000005</v>
      </c>
      <c r="K12" s="14">
        <f t="shared" si="6"/>
        <v>11100.000000000002</v>
      </c>
    </row>
    <row r="13" spans="1:11" ht="20.100000000000001" customHeight="1" x14ac:dyDescent="0.15">
      <c r="A13" s="25">
        <v>10</v>
      </c>
      <c r="B13" s="25" t="s">
        <v>9</v>
      </c>
      <c r="C13" s="34">
        <v>5</v>
      </c>
      <c r="D13" s="42">
        <v>2</v>
      </c>
      <c r="E13" s="15">
        <f t="shared" si="0"/>
        <v>0.5</v>
      </c>
      <c r="F13" s="14">
        <f t="shared" si="1"/>
        <v>7500</v>
      </c>
      <c r="G13" s="15">
        <f t="shared" si="2"/>
        <v>0.5</v>
      </c>
      <c r="H13" s="14">
        <f t="shared" si="3"/>
        <v>5000</v>
      </c>
      <c r="I13" s="15">
        <f t="shared" si="4"/>
        <v>1</v>
      </c>
      <c r="J13" s="14">
        <f t="shared" si="5"/>
        <v>6000</v>
      </c>
      <c r="K13" s="14">
        <f t="shared" si="6"/>
        <v>18500</v>
      </c>
    </row>
    <row r="14" spans="1:11" ht="20.100000000000001" customHeight="1" x14ac:dyDescent="0.15">
      <c r="A14" s="25">
        <v>11</v>
      </c>
      <c r="B14" s="10" t="s">
        <v>40</v>
      </c>
      <c r="C14" s="34">
        <v>0</v>
      </c>
      <c r="D14" s="42">
        <v>0</v>
      </c>
      <c r="E14" s="15">
        <f t="shared" si="0"/>
        <v>0</v>
      </c>
      <c r="F14" s="14">
        <f t="shared" si="1"/>
        <v>0</v>
      </c>
      <c r="G14" s="15">
        <f t="shared" si="2"/>
        <v>0</v>
      </c>
      <c r="H14" s="14">
        <f t="shared" si="3"/>
        <v>0</v>
      </c>
      <c r="I14" s="15">
        <f t="shared" si="4"/>
        <v>0</v>
      </c>
      <c r="J14" s="14">
        <f t="shared" si="5"/>
        <v>0</v>
      </c>
      <c r="K14" s="14">
        <f t="shared" si="6"/>
        <v>0</v>
      </c>
    </row>
    <row r="15" spans="1:11" ht="20.100000000000001" customHeight="1" x14ac:dyDescent="0.15">
      <c r="A15" s="25">
        <v>12</v>
      </c>
      <c r="B15" s="25" t="s">
        <v>10</v>
      </c>
      <c r="C15" s="34">
        <v>12</v>
      </c>
      <c r="D15" s="42">
        <v>4</v>
      </c>
      <c r="E15" s="15">
        <f t="shared" si="0"/>
        <v>1.2000000000000002</v>
      </c>
      <c r="F15" s="14">
        <f t="shared" si="1"/>
        <v>18000.000000000004</v>
      </c>
      <c r="G15" s="15">
        <f t="shared" si="2"/>
        <v>1.2000000000000002</v>
      </c>
      <c r="H15" s="14">
        <f t="shared" si="3"/>
        <v>12000.000000000002</v>
      </c>
      <c r="I15" s="15">
        <f t="shared" si="4"/>
        <v>2.4000000000000004</v>
      </c>
      <c r="J15" s="14">
        <f t="shared" si="5"/>
        <v>14400.000000000002</v>
      </c>
      <c r="K15" s="14">
        <f t="shared" si="6"/>
        <v>44400.000000000007</v>
      </c>
    </row>
    <row r="16" spans="1:11" ht="20.100000000000001" customHeight="1" x14ac:dyDescent="0.15">
      <c r="A16" s="25">
        <v>13</v>
      </c>
      <c r="B16" s="25" t="s">
        <v>11</v>
      </c>
      <c r="C16" s="34">
        <v>5</v>
      </c>
      <c r="D16" s="42">
        <f t="shared" ref="D16" si="7">C16*0.4</f>
        <v>2</v>
      </c>
      <c r="E16" s="15">
        <f t="shared" si="0"/>
        <v>0.5</v>
      </c>
      <c r="F16" s="14">
        <f t="shared" si="1"/>
        <v>7500</v>
      </c>
      <c r="G16" s="15">
        <f t="shared" si="2"/>
        <v>0.5</v>
      </c>
      <c r="H16" s="14">
        <f t="shared" si="3"/>
        <v>5000</v>
      </c>
      <c r="I16" s="15">
        <f t="shared" si="4"/>
        <v>1</v>
      </c>
      <c r="J16" s="14">
        <f t="shared" si="5"/>
        <v>6000</v>
      </c>
      <c r="K16" s="14">
        <f t="shared" si="6"/>
        <v>18500</v>
      </c>
    </row>
    <row r="17" spans="1:11" ht="20.100000000000001" customHeight="1" x14ac:dyDescent="0.15">
      <c r="A17" s="25">
        <v>14</v>
      </c>
      <c r="B17" s="25" t="s">
        <v>12</v>
      </c>
      <c r="C17" s="34">
        <v>4</v>
      </c>
      <c r="D17" s="42">
        <v>1</v>
      </c>
      <c r="E17" s="15">
        <f t="shared" si="0"/>
        <v>0.4</v>
      </c>
      <c r="F17" s="14">
        <f t="shared" si="1"/>
        <v>6000</v>
      </c>
      <c r="G17" s="15">
        <f t="shared" si="2"/>
        <v>0.4</v>
      </c>
      <c r="H17" s="14">
        <f t="shared" si="3"/>
        <v>4000</v>
      </c>
      <c r="I17" s="15">
        <f t="shared" si="4"/>
        <v>0.8</v>
      </c>
      <c r="J17" s="14">
        <f t="shared" si="5"/>
        <v>4800</v>
      </c>
      <c r="K17" s="14">
        <f t="shared" si="6"/>
        <v>14800</v>
      </c>
    </row>
    <row r="18" spans="1:11" ht="20.100000000000001" customHeight="1" x14ac:dyDescent="0.15">
      <c r="A18" s="25">
        <v>15</v>
      </c>
      <c r="B18" s="25" t="s">
        <v>22</v>
      </c>
      <c r="C18" s="34">
        <v>13</v>
      </c>
      <c r="D18" s="42">
        <v>5</v>
      </c>
      <c r="E18" s="15">
        <f t="shared" si="0"/>
        <v>1.3</v>
      </c>
      <c r="F18" s="14">
        <f t="shared" si="1"/>
        <v>19500</v>
      </c>
      <c r="G18" s="15">
        <f t="shared" si="2"/>
        <v>1.3</v>
      </c>
      <c r="H18" s="14">
        <f t="shared" si="3"/>
        <v>13000</v>
      </c>
      <c r="I18" s="15">
        <f t="shared" si="4"/>
        <v>2.6</v>
      </c>
      <c r="J18" s="14">
        <f t="shared" si="5"/>
        <v>15600</v>
      </c>
      <c r="K18" s="14">
        <f t="shared" si="6"/>
        <v>48100</v>
      </c>
    </row>
    <row r="19" spans="1:11" ht="20.100000000000001" customHeight="1" x14ac:dyDescent="0.15">
      <c r="A19" s="25">
        <v>16</v>
      </c>
      <c r="B19" s="25" t="s">
        <v>23</v>
      </c>
      <c r="C19" s="34">
        <v>10</v>
      </c>
      <c r="D19" s="42">
        <v>4</v>
      </c>
      <c r="E19" s="15">
        <f t="shared" si="0"/>
        <v>1</v>
      </c>
      <c r="F19" s="14">
        <f t="shared" si="1"/>
        <v>15000</v>
      </c>
      <c r="G19" s="15">
        <f t="shared" si="2"/>
        <v>1</v>
      </c>
      <c r="H19" s="14">
        <f t="shared" si="3"/>
        <v>10000</v>
      </c>
      <c r="I19" s="15">
        <f t="shared" si="4"/>
        <v>2</v>
      </c>
      <c r="J19" s="14">
        <f t="shared" si="5"/>
        <v>12000</v>
      </c>
      <c r="K19" s="14">
        <f t="shared" si="6"/>
        <v>37000</v>
      </c>
    </row>
    <row r="20" spans="1:11" ht="20.100000000000001" customHeight="1" x14ac:dyDescent="0.15">
      <c r="A20" s="25">
        <v>17</v>
      </c>
      <c r="B20" s="25" t="s">
        <v>13</v>
      </c>
      <c r="C20" s="34">
        <v>8</v>
      </c>
      <c r="D20" s="42">
        <v>3</v>
      </c>
      <c r="E20" s="15">
        <f t="shared" si="0"/>
        <v>0.8</v>
      </c>
      <c r="F20" s="14">
        <f t="shared" si="1"/>
        <v>12000</v>
      </c>
      <c r="G20" s="15">
        <f t="shared" si="2"/>
        <v>0.8</v>
      </c>
      <c r="H20" s="14">
        <f t="shared" si="3"/>
        <v>8000</v>
      </c>
      <c r="I20" s="15">
        <f t="shared" si="4"/>
        <v>1.6</v>
      </c>
      <c r="J20" s="14">
        <f t="shared" si="5"/>
        <v>9600</v>
      </c>
      <c r="K20" s="14">
        <f t="shared" si="6"/>
        <v>29600</v>
      </c>
    </row>
    <row r="21" spans="1:11" ht="20.100000000000001" customHeight="1" x14ac:dyDescent="0.15">
      <c r="A21" s="25">
        <v>18</v>
      </c>
      <c r="B21" s="25" t="s">
        <v>14</v>
      </c>
      <c r="C21" s="34">
        <v>9</v>
      </c>
      <c r="D21" s="42">
        <v>3</v>
      </c>
      <c r="E21" s="15">
        <f t="shared" si="0"/>
        <v>0.9</v>
      </c>
      <c r="F21" s="14">
        <f t="shared" si="1"/>
        <v>13500</v>
      </c>
      <c r="G21" s="15">
        <f t="shared" si="2"/>
        <v>0.9</v>
      </c>
      <c r="H21" s="14">
        <f t="shared" si="3"/>
        <v>9000</v>
      </c>
      <c r="I21" s="15">
        <f t="shared" si="4"/>
        <v>1.8</v>
      </c>
      <c r="J21" s="14">
        <f t="shared" si="5"/>
        <v>10800</v>
      </c>
      <c r="K21" s="14">
        <f t="shared" si="6"/>
        <v>33300</v>
      </c>
    </row>
    <row r="22" spans="1:11" ht="20.100000000000001" customHeight="1" x14ac:dyDescent="0.15">
      <c r="A22" s="25">
        <v>19</v>
      </c>
      <c r="B22" s="25" t="s">
        <v>15</v>
      </c>
      <c r="C22" s="34">
        <v>9</v>
      </c>
      <c r="D22" s="42">
        <v>3</v>
      </c>
      <c r="E22" s="15">
        <f t="shared" si="0"/>
        <v>0.9</v>
      </c>
      <c r="F22" s="14">
        <f t="shared" si="1"/>
        <v>13500</v>
      </c>
      <c r="G22" s="15">
        <f t="shared" si="2"/>
        <v>0.9</v>
      </c>
      <c r="H22" s="14">
        <f t="shared" si="3"/>
        <v>9000</v>
      </c>
      <c r="I22" s="15">
        <f t="shared" si="4"/>
        <v>1.8</v>
      </c>
      <c r="J22" s="14">
        <f t="shared" si="5"/>
        <v>10800</v>
      </c>
      <c r="K22" s="14">
        <f t="shared" si="6"/>
        <v>33300</v>
      </c>
    </row>
    <row r="23" spans="1:11" ht="20.100000000000001" customHeight="1" x14ac:dyDescent="0.15">
      <c r="A23" s="25">
        <v>20</v>
      </c>
      <c r="B23" s="10" t="s">
        <v>41</v>
      </c>
      <c r="C23" s="34">
        <v>11</v>
      </c>
      <c r="D23" s="42">
        <v>4</v>
      </c>
      <c r="E23" s="15">
        <f t="shared" si="0"/>
        <v>1.1000000000000001</v>
      </c>
      <c r="F23" s="14">
        <f t="shared" si="1"/>
        <v>16500</v>
      </c>
      <c r="G23" s="15">
        <f t="shared" si="2"/>
        <v>1.1000000000000001</v>
      </c>
      <c r="H23" s="14">
        <f t="shared" si="3"/>
        <v>11000</v>
      </c>
      <c r="I23" s="15">
        <f t="shared" si="4"/>
        <v>2.2000000000000002</v>
      </c>
      <c r="J23" s="14">
        <f t="shared" si="5"/>
        <v>13200.000000000002</v>
      </c>
      <c r="K23" s="14">
        <f t="shared" si="6"/>
        <v>40700</v>
      </c>
    </row>
    <row r="24" spans="1:11" ht="20.100000000000001" customHeight="1" x14ac:dyDescent="0.15">
      <c r="A24" s="25">
        <v>21</v>
      </c>
      <c r="B24" s="25" t="s">
        <v>16</v>
      </c>
      <c r="C24" s="34">
        <v>36</v>
      </c>
      <c r="D24" s="42">
        <v>14</v>
      </c>
      <c r="E24" s="15">
        <f t="shared" si="0"/>
        <v>3.6</v>
      </c>
      <c r="F24" s="14">
        <f t="shared" si="1"/>
        <v>54000</v>
      </c>
      <c r="G24" s="15">
        <f t="shared" si="2"/>
        <v>3.6</v>
      </c>
      <c r="H24" s="14">
        <f t="shared" si="3"/>
        <v>36000</v>
      </c>
      <c r="I24" s="15">
        <f t="shared" si="4"/>
        <v>7.2</v>
      </c>
      <c r="J24" s="14">
        <f t="shared" si="5"/>
        <v>43200</v>
      </c>
      <c r="K24" s="14">
        <f t="shared" si="6"/>
        <v>133200</v>
      </c>
    </row>
    <row r="25" spans="1:11" ht="20.100000000000001" customHeight="1" x14ac:dyDescent="0.15">
      <c r="A25" s="25">
        <v>22</v>
      </c>
      <c r="B25" s="25" t="s">
        <v>17</v>
      </c>
      <c r="C25" s="34">
        <v>11</v>
      </c>
      <c r="D25" s="42">
        <v>4</v>
      </c>
      <c r="E25" s="15">
        <f t="shared" si="0"/>
        <v>1.1000000000000001</v>
      </c>
      <c r="F25" s="14">
        <f t="shared" si="1"/>
        <v>16500</v>
      </c>
      <c r="G25" s="15">
        <f t="shared" si="2"/>
        <v>1.1000000000000001</v>
      </c>
      <c r="H25" s="14">
        <f t="shared" si="3"/>
        <v>11000</v>
      </c>
      <c r="I25" s="15">
        <f t="shared" si="4"/>
        <v>2.2000000000000002</v>
      </c>
      <c r="J25" s="14">
        <f t="shared" si="5"/>
        <v>13200.000000000002</v>
      </c>
      <c r="K25" s="14">
        <f t="shared" si="6"/>
        <v>40700</v>
      </c>
    </row>
    <row r="26" spans="1:11" ht="20.100000000000001" customHeight="1" x14ac:dyDescent="0.15">
      <c r="A26" s="25">
        <v>23</v>
      </c>
      <c r="B26" s="25" t="s">
        <v>18</v>
      </c>
      <c r="C26" s="34">
        <v>0</v>
      </c>
      <c r="D26" s="42">
        <v>0</v>
      </c>
      <c r="E26" s="15">
        <f t="shared" si="0"/>
        <v>0</v>
      </c>
      <c r="F26" s="14">
        <f t="shared" si="1"/>
        <v>0</v>
      </c>
      <c r="G26" s="15">
        <f t="shared" si="2"/>
        <v>0</v>
      </c>
      <c r="H26" s="14">
        <f t="shared" si="3"/>
        <v>0</v>
      </c>
      <c r="I26" s="15">
        <f t="shared" si="4"/>
        <v>0</v>
      </c>
      <c r="J26" s="14">
        <f t="shared" si="5"/>
        <v>0</v>
      </c>
      <c r="K26" s="14">
        <f t="shared" si="6"/>
        <v>0</v>
      </c>
    </row>
    <row r="27" spans="1:11" ht="20.100000000000001" customHeight="1" x14ac:dyDescent="0.15">
      <c r="A27" s="25">
        <v>24</v>
      </c>
      <c r="B27" s="25" t="s">
        <v>24</v>
      </c>
      <c r="C27" s="34">
        <v>0</v>
      </c>
      <c r="D27" s="42">
        <v>0</v>
      </c>
      <c r="E27" s="15">
        <f t="shared" si="0"/>
        <v>0</v>
      </c>
      <c r="F27" s="14">
        <f t="shared" si="1"/>
        <v>0</v>
      </c>
      <c r="G27" s="15">
        <f t="shared" si="2"/>
        <v>0</v>
      </c>
      <c r="H27" s="14">
        <f t="shared" si="3"/>
        <v>0</v>
      </c>
      <c r="I27" s="15">
        <f t="shared" si="4"/>
        <v>0</v>
      </c>
      <c r="J27" s="14">
        <f t="shared" si="5"/>
        <v>0</v>
      </c>
      <c r="K27" s="14">
        <f t="shared" si="6"/>
        <v>0</v>
      </c>
    </row>
    <row r="28" spans="1:11" ht="20.100000000000001" customHeight="1" x14ac:dyDescent="0.15">
      <c r="A28" s="25">
        <v>25</v>
      </c>
      <c r="B28" s="25" t="s">
        <v>42</v>
      </c>
      <c r="C28" s="34">
        <v>11</v>
      </c>
      <c r="D28" s="42">
        <v>4</v>
      </c>
      <c r="E28" s="15">
        <f t="shared" si="0"/>
        <v>1.1000000000000001</v>
      </c>
      <c r="F28" s="14">
        <f t="shared" si="1"/>
        <v>16500</v>
      </c>
      <c r="G28" s="15">
        <f t="shared" si="2"/>
        <v>1.1000000000000001</v>
      </c>
      <c r="H28" s="14">
        <f t="shared" si="3"/>
        <v>11000</v>
      </c>
      <c r="I28" s="15">
        <f t="shared" si="4"/>
        <v>2.2000000000000002</v>
      </c>
      <c r="J28" s="14">
        <f t="shared" si="5"/>
        <v>13200.000000000002</v>
      </c>
      <c r="K28" s="14">
        <f t="shared" si="6"/>
        <v>40700</v>
      </c>
    </row>
    <row r="29" spans="1:11" ht="20.100000000000001" customHeight="1" x14ac:dyDescent="0.15">
      <c r="A29" s="26"/>
      <c r="B29" s="25" t="s">
        <v>19</v>
      </c>
      <c r="C29" s="26">
        <f t="shared" ref="C29:K29" si="8">SUM(C4:C28)</f>
        <v>196</v>
      </c>
      <c r="D29" s="42">
        <f t="shared" si="8"/>
        <v>71</v>
      </c>
      <c r="E29" s="16">
        <f t="shared" si="8"/>
        <v>19.600000000000005</v>
      </c>
      <c r="F29" s="17">
        <f t="shared" si="8"/>
        <v>294000</v>
      </c>
      <c r="G29" s="16">
        <f t="shared" si="8"/>
        <v>19.600000000000005</v>
      </c>
      <c r="H29" s="14">
        <f t="shared" ref="H29" si="9">G29*10000</f>
        <v>196000.00000000006</v>
      </c>
      <c r="I29" s="16">
        <f t="shared" si="8"/>
        <v>39.20000000000001</v>
      </c>
      <c r="J29" s="17">
        <f t="shared" si="8"/>
        <v>235200</v>
      </c>
      <c r="K29" s="17">
        <f t="shared" si="8"/>
        <v>725200</v>
      </c>
    </row>
    <row r="30" spans="1:11" ht="39.950000000000003" customHeight="1" x14ac:dyDescent="0.15">
      <c r="A30" s="50" t="s">
        <v>48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</row>
  </sheetData>
  <mergeCells count="10">
    <mergeCell ref="A30:K30"/>
    <mergeCell ref="A1:K1"/>
    <mergeCell ref="A2:A3"/>
    <mergeCell ref="B2:B3"/>
    <mergeCell ref="C2:C3"/>
    <mergeCell ref="D2:D3"/>
    <mergeCell ref="E2:F2"/>
    <mergeCell ref="G2:H2"/>
    <mergeCell ref="I2:J2"/>
    <mergeCell ref="K2:K3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8" fitToWidth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9"/>
  <sheetViews>
    <sheetView zoomScale="85" zoomScaleNormal="85" zoomScaleSheetLayoutView="100" workbookViewId="0">
      <selection activeCell="I11" sqref="I11"/>
    </sheetView>
  </sheetViews>
  <sheetFormatPr defaultColWidth="9" defaultRowHeight="14.25" x14ac:dyDescent="0.15"/>
  <cols>
    <col min="1" max="1" width="6.625" style="19" customWidth="1"/>
    <col min="2" max="2" width="30.625" style="19" customWidth="1"/>
    <col min="3" max="3" width="10.625" style="19" customWidth="1"/>
    <col min="4" max="4" width="10.625" style="20" customWidth="1"/>
    <col min="5" max="5" width="10.625" style="19" customWidth="1"/>
    <col min="6" max="6" width="10.625" style="20" customWidth="1"/>
    <col min="7" max="7" width="10.625" style="19" customWidth="1"/>
    <col min="8" max="8" width="10.625" style="20" customWidth="1"/>
    <col min="9" max="9" width="10.625" customWidth="1"/>
    <col min="10" max="10" width="7.625" customWidth="1"/>
    <col min="11" max="11" width="7.875" style="21" customWidth="1"/>
    <col min="12" max="12" width="10.75" style="19" customWidth="1"/>
    <col min="13" max="16384" width="9" style="19"/>
  </cols>
  <sheetData>
    <row r="1" spans="1:12" ht="30" customHeight="1" x14ac:dyDescent="0.15">
      <c r="A1" s="52" t="s">
        <v>66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s="7" customFormat="1" ht="50.1" customHeight="1" x14ac:dyDescent="0.15">
      <c r="A2" s="53" t="s">
        <v>0</v>
      </c>
      <c r="B2" s="53" t="s">
        <v>1</v>
      </c>
      <c r="C2" s="55" t="s">
        <v>49</v>
      </c>
      <c r="D2" s="57" t="s">
        <v>30</v>
      </c>
      <c r="E2" s="58"/>
      <c r="F2" s="57" t="s">
        <v>31</v>
      </c>
      <c r="G2" s="58"/>
      <c r="H2" s="57" t="s">
        <v>32</v>
      </c>
      <c r="I2" s="58"/>
      <c r="J2" s="61" t="s">
        <v>26</v>
      </c>
      <c r="K2" s="62"/>
      <c r="L2" s="55" t="s">
        <v>50</v>
      </c>
    </row>
    <row r="3" spans="1:12" ht="20.100000000000001" customHeight="1" x14ac:dyDescent="0.15">
      <c r="A3" s="54"/>
      <c r="B3" s="53"/>
      <c r="C3" s="56"/>
      <c r="D3" s="22" t="s">
        <v>20</v>
      </c>
      <c r="E3" s="4" t="s">
        <v>21</v>
      </c>
      <c r="F3" s="22" t="s">
        <v>20</v>
      </c>
      <c r="G3" s="4" t="s">
        <v>21</v>
      </c>
      <c r="H3" s="22" t="s">
        <v>20</v>
      </c>
      <c r="I3" s="4" t="s">
        <v>21</v>
      </c>
      <c r="J3" s="4" t="s">
        <v>20</v>
      </c>
      <c r="K3" s="18" t="s">
        <v>25</v>
      </c>
      <c r="L3" s="56"/>
    </row>
    <row r="4" spans="1:12" ht="20.100000000000001" customHeight="1" x14ac:dyDescent="0.15">
      <c r="A4" s="4">
        <v>1</v>
      </c>
      <c r="B4" s="10" t="s">
        <v>38</v>
      </c>
      <c r="C4" s="34">
        <v>0</v>
      </c>
      <c r="D4" s="44">
        <v>0</v>
      </c>
      <c r="E4" s="34">
        <v>0</v>
      </c>
      <c r="F4" s="44">
        <v>0</v>
      </c>
      <c r="G4" s="34">
        <v>0</v>
      </c>
      <c r="H4" s="44">
        <v>0</v>
      </c>
      <c r="I4" s="34">
        <v>0</v>
      </c>
      <c r="J4" s="34">
        <v>0</v>
      </c>
      <c r="K4" s="34">
        <v>0</v>
      </c>
      <c r="L4" s="34">
        <v>0</v>
      </c>
    </row>
    <row r="5" spans="1:12" ht="20.100000000000001" customHeight="1" x14ac:dyDescent="0.15">
      <c r="A5" s="4">
        <v>2</v>
      </c>
      <c r="B5" s="2" t="s">
        <v>39</v>
      </c>
      <c r="C5" s="34">
        <v>53</v>
      </c>
      <c r="D5" s="44">
        <v>5</v>
      </c>
      <c r="E5" s="5">
        <f>D5*10000</f>
        <v>50000</v>
      </c>
      <c r="F5" s="24">
        <v>5</v>
      </c>
      <c r="G5" s="5">
        <f>F5*6000</f>
        <v>30000</v>
      </c>
      <c r="H5" s="44">
        <v>11</v>
      </c>
      <c r="I5" s="5">
        <f>H5*3000</f>
        <v>33000</v>
      </c>
      <c r="J5" s="5"/>
      <c r="K5" s="5"/>
      <c r="L5" s="5">
        <f>E5+G5+I5+K5</f>
        <v>113000</v>
      </c>
    </row>
    <row r="6" spans="1:12" ht="20.100000000000001" customHeight="1" x14ac:dyDescent="0.15">
      <c r="A6" s="4">
        <v>3</v>
      </c>
      <c r="B6" s="4" t="s">
        <v>2</v>
      </c>
      <c r="C6" s="34">
        <v>79</v>
      </c>
      <c r="D6" s="44">
        <v>8</v>
      </c>
      <c r="E6" s="26">
        <f t="shared" ref="E6:E28" si="0">D6*10000</f>
        <v>80000</v>
      </c>
      <c r="F6" s="24">
        <v>8</v>
      </c>
      <c r="G6" s="26">
        <f t="shared" ref="G6:G28" si="1">F6*6000</f>
        <v>48000</v>
      </c>
      <c r="H6" s="44">
        <v>16</v>
      </c>
      <c r="I6" s="26">
        <f t="shared" ref="I6:I28" si="2">H6*3000</f>
        <v>48000</v>
      </c>
      <c r="J6" s="5"/>
      <c r="K6" s="5"/>
      <c r="L6" s="26">
        <f t="shared" ref="L6:L28" si="3">E6+G6+I6+K6</f>
        <v>176000</v>
      </c>
    </row>
    <row r="7" spans="1:12" ht="20.100000000000001" customHeight="1" x14ac:dyDescent="0.15">
      <c r="A7" s="4">
        <v>4</v>
      </c>
      <c r="B7" s="4" t="s">
        <v>3</v>
      </c>
      <c r="C7" s="34">
        <v>159</v>
      </c>
      <c r="D7" s="44">
        <v>16</v>
      </c>
      <c r="E7" s="26">
        <f t="shared" si="0"/>
        <v>160000</v>
      </c>
      <c r="F7" s="24">
        <v>16</v>
      </c>
      <c r="G7" s="26">
        <f t="shared" si="1"/>
        <v>96000</v>
      </c>
      <c r="H7" s="44">
        <v>32</v>
      </c>
      <c r="I7" s="26">
        <f t="shared" si="2"/>
        <v>96000</v>
      </c>
      <c r="J7" s="5"/>
      <c r="K7" s="5"/>
      <c r="L7" s="26">
        <f t="shared" si="3"/>
        <v>352000</v>
      </c>
    </row>
    <row r="8" spans="1:12" ht="20.100000000000001" customHeight="1" x14ac:dyDescent="0.15">
      <c r="A8" s="4">
        <v>5</v>
      </c>
      <c r="B8" s="4" t="s">
        <v>4</v>
      </c>
      <c r="C8" s="34">
        <v>95</v>
      </c>
      <c r="D8" s="44">
        <v>10</v>
      </c>
      <c r="E8" s="26">
        <f t="shared" si="0"/>
        <v>100000</v>
      </c>
      <c r="F8" s="24">
        <v>10</v>
      </c>
      <c r="G8" s="26">
        <f t="shared" si="1"/>
        <v>60000</v>
      </c>
      <c r="H8" s="44">
        <v>19</v>
      </c>
      <c r="I8" s="26">
        <f t="shared" si="2"/>
        <v>57000</v>
      </c>
      <c r="J8" s="5"/>
      <c r="K8" s="5"/>
      <c r="L8" s="26">
        <f t="shared" si="3"/>
        <v>217000</v>
      </c>
    </row>
    <row r="9" spans="1:12" ht="20.100000000000001" customHeight="1" x14ac:dyDescent="0.15">
      <c r="A9" s="4">
        <v>6</v>
      </c>
      <c r="B9" s="4" t="s">
        <v>5</v>
      </c>
      <c r="C9" s="34">
        <v>90</v>
      </c>
      <c r="D9" s="44">
        <v>9</v>
      </c>
      <c r="E9" s="26">
        <f t="shared" si="0"/>
        <v>90000</v>
      </c>
      <c r="F9" s="24">
        <v>9</v>
      </c>
      <c r="G9" s="26">
        <f t="shared" si="1"/>
        <v>54000</v>
      </c>
      <c r="H9" s="44">
        <v>18</v>
      </c>
      <c r="I9" s="26">
        <f t="shared" si="2"/>
        <v>54000</v>
      </c>
      <c r="J9" s="5"/>
      <c r="K9" s="5"/>
      <c r="L9" s="26">
        <f t="shared" si="3"/>
        <v>198000</v>
      </c>
    </row>
    <row r="10" spans="1:12" ht="20.100000000000001" customHeight="1" x14ac:dyDescent="0.15">
      <c r="A10" s="4">
        <v>7</v>
      </c>
      <c r="B10" s="4" t="s">
        <v>6</v>
      </c>
      <c r="C10" s="34">
        <v>234</v>
      </c>
      <c r="D10" s="44">
        <v>23</v>
      </c>
      <c r="E10" s="26">
        <f t="shared" si="0"/>
        <v>230000</v>
      </c>
      <c r="F10" s="24">
        <v>23</v>
      </c>
      <c r="G10" s="26">
        <f t="shared" si="1"/>
        <v>138000</v>
      </c>
      <c r="H10" s="44">
        <v>47</v>
      </c>
      <c r="I10" s="26">
        <f t="shared" si="2"/>
        <v>141000</v>
      </c>
      <c r="J10" s="5"/>
      <c r="K10" s="5"/>
      <c r="L10" s="26">
        <f t="shared" si="3"/>
        <v>509000</v>
      </c>
    </row>
    <row r="11" spans="1:12" ht="20.100000000000001" customHeight="1" x14ac:dyDescent="0.15">
      <c r="A11" s="4">
        <v>8</v>
      </c>
      <c r="B11" s="4" t="s">
        <v>7</v>
      </c>
      <c r="C11" s="34">
        <v>38</v>
      </c>
      <c r="D11" s="44">
        <v>4</v>
      </c>
      <c r="E11" s="26">
        <f t="shared" si="0"/>
        <v>40000</v>
      </c>
      <c r="F11" s="24">
        <v>4</v>
      </c>
      <c r="G11" s="26">
        <f t="shared" si="1"/>
        <v>24000</v>
      </c>
      <c r="H11" s="44">
        <v>8</v>
      </c>
      <c r="I11" s="26">
        <f t="shared" si="2"/>
        <v>24000</v>
      </c>
      <c r="J11" s="5"/>
      <c r="K11" s="5"/>
      <c r="L11" s="26">
        <f t="shared" si="3"/>
        <v>88000</v>
      </c>
    </row>
    <row r="12" spans="1:12" ht="20.100000000000001" customHeight="1" x14ac:dyDescent="0.15">
      <c r="A12" s="4">
        <v>9</v>
      </c>
      <c r="B12" s="4" t="s">
        <v>8</v>
      </c>
      <c r="C12" s="34">
        <v>109</v>
      </c>
      <c r="D12" s="44">
        <v>11</v>
      </c>
      <c r="E12" s="26">
        <f t="shared" si="0"/>
        <v>110000</v>
      </c>
      <c r="F12" s="24">
        <v>11</v>
      </c>
      <c r="G12" s="26">
        <f t="shared" si="1"/>
        <v>66000</v>
      </c>
      <c r="H12" s="44">
        <v>22</v>
      </c>
      <c r="I12" s="26">
        <f t="shared" si="2"/>
        <v>66000</v>
      </c>
      <c r="J12" s="5"/>
      <c r="K12" s="5"/>
      <c r="L12" s="26">
        <f t="shared" si="3"/>
        <v>242000</v>
      </c>
    </row>
    <row r="13" spans="1:12" ht="20.100000000000001" customHeight="1" x14ac:dyDescent="0.15">
      <c r="A13" s="4">
        <v>10</v>
      </c>
      <c r="B13" s="4" t="s">
        <v>9</v>
      </c>
      <c r="C13" s="34">
        <v>143</v>
      </c>
      <c r="D13" s="44">
        <v>14</v>
      </c>
      <c r="E13" s="26">
        <f t="shared" si="0"/>
        <v>140000</v>
      </c>
      <c r="F13" s="24">
        <v>14</v>
      </c>
      <c r="G13" s="26">
        <f t="shared" si="1"/>
        <v>84000</v>
      </c>
      <c r="H13" s="44">
        <v>29</v>
      </c>
      <c r="I13" s="26">
        <f t="shared" si="2"/>
        <v>87000</v>
      </c>
      <c r="J13" s="5"/>
      <c r="K13" s="5"/>
      <c r="L13" s="26">
        <f t="shared" si="3"/>
        <v>311000</v>
      </c>
    </row>
    <row r="14" spans="1:12" ht="20.100000000000001" customHeight="1" x14ac:dyDescent="0.15">
      <c r="A14" s="4">
        <v>11</v>
      </c>
      <c r="B14" s="10" t="s">
        <v>40</v>
      </c>
      <c r="C14" s="34">
        <v>61</v>
      </c>
      <c r="D14" s="44">
        <v>6</v>
      </c>
      <c r="E14" s="26">
        <f t="shared" si="0"/>
        <v>60000</v>
      </c>
      <c r="F14" s="24">
        <v>6</v>
      </c>
      <c r="G14" s="26">
        <f t="shared" si="1"/>
        <v>36000</v>
      </c>
      <c r="H14" s="44">
        <v>12</v>
      </c>
      <c r="I14" s="26">
        <f t="shared" si="2"/>
        <v>36000</v>
      </c>
      <c r="J14" s="5"/>
      <c r="K14" s="5"/>
      <c r="L14" s="26">
        <f t="shared" si="3"/>
        <v>132000</v>
      </c>
    </row>
    <row r="15" spans="1:12" ht="20.100000000000001" customHeight="1" x14ac:dyDescent="0.15">
      <c r="A15" s="4">
        <v>12</v>
      </c>
      <c r="B15" s="4" t="s">
        <v>10</v>
      </c>
      <c r="C15" s="34">
        <v>131</v>
      </c>
      <c r="D15" s="44">
        <v>13</v>
      </c>
      <c r="E15" s="26">
        <f t="shared" si="0"/>
        <v>130000</v>
      </c>
      <c r="F15" s="24">
        <v>13</v>
      </c>
      <c r="G15" s="26">
        <f t="shared" si="1"/>
        <v>78000</v>
      </c>
      <c r="H15" s="44">
        <v>26</v>
      </c>
      <c r="I15" s="26">
        <f t="shared" si="2"/>
        <v>78000</v>
      </c>
      <c r="J15" s="5"/>
      <c r="K15" s="5"/>
      <c r="L15" s="26">
        <f t="shared" si="3"/>
        <v>286000</v>
      </c>
    </row>
    <row r="16" spans="1:12" ht="20.100000000000001" customHeight="1" x14ac:dyDescent="0.15">
      <c r="A16" s="4">
        <v>13</v>
      </c>
      <c r="B16" s="4" t="s">
        <v>11</v>
      </c>
      <c r="C16" s="34">
        <v>92</v>
      </c>
      <c r="D16" s="44">
        <v>9</v>
      </c>
      <c r="E16" s="26">
        <f t="shared" si="0"/>
        <v>90000</v>
      </c>
      <c r="F16" s="24">
        <v>9</v>
      </c>
      <c r="G16" s="26">
        <f t="shared" si="1"/>
        <v>54000</v>
      </c>
      <c r="H16" s="44">
        <v>18</v>
      </c>
      <c r="I16" s="26">
        <f t="shared" si="2"/>
        <v>54000</v>
      </c>
      <c r="J16" s="5"/>
      <c r="K16" s="5"/>
      <c r="L16" s="26">
        <f t="shared" si="3"/>
        <v>198000</v>
      </c>
    </row>
    <row r="17" spans="1:12" ht="20.100000000000001" customHeight="1" x14ac:dyDescent="0.15">
      <c r="A17" s="4">
        <v>14</v>
      </c>
      <c r="B17" s="4" t="s">
        <v>12</v>
      </c>
      <c r="C17" s="34">
        <v>80</v>
      </c>
      <c r="D17" s="44">
        <v>8</v>
      </c>
      <c r="E17" s="26">
        <f t="shared" si="0"/>
        <v>80000</v>
      </c>
      <c r="F17" s="24">
        <v>8</v>
      </c>
      <c r="G17" s="26">
        <f t="shared" si="1"/>
        <v>48000</v>
      </c>
      <c r="H17" s="44">
        <v>16</v>
      </c>
      <c r="I17" s="26">
        <f t="shared" si="2"/>
        <v>48000</v>
      </c>
      <c r="J17" s="5"/>
      <c r="K17" s="5"/>
      <c r="L17" s="26">
        <f t="shared" si="3"/>
        <v>176000</v>
      </c>
    </row>
    <row r="18" spans="1:12" ht="20.100000000000001" customHeight="1" x14ac:dyDescent="0.15">
      <c r="A18" s="4">
        <v>15</v>
      </c>
      <c r="B18" s="4" t="s">
        <v>22</v>
      </c>
      <c r="C18" s="34">
        <v>52</v>
      </c>
      <c r="D18" s="44">
        <v>5</v>
      </c>
      <c r="E18" s="26">
        <f t="shared" si="0"/>
        <v>50000</v>
      </c>
      <c r="F18" s="24">
        <v>5</v>
      </c>
      <c r="G18" s="26">
        <f t="shared" si="1"/>
        <v>30000</v>
      </c>
      <c r="H18" s="44">
        <v>10</v>
      </c>
      <c r="I18" s="26">
        <f t="shared" si="2"/>
        <v>30000</v>
      </c>
      <c r="J18" s="5"/>
      <c r="K18" s="5"/>
      <c r="L18" s="26">
        <f t="shared" si="3"/>
        <v>110000</v>
      </c>
    </row>
    <row r="19" spans="1:12" ht="20.100000000000001" customHeight="1" x14ac:dyDescent="0.15">
      <c r="A19" s="4">
        <v>16</v>
      </c>
      <c r="B19" s="4" t="s">
        <v>23</v>
      </c>
      <c r="C19" s="34">
        <v>116</v>
      </c>
      <c r="D19" s="44">
        <v>12</v>
      </c>
      <c r="E19" s="26">
        <f t="shared" si="0"/>
        <v>120000</v>
      </c>
      <c r="F19" s="24">
        <v>12</v>
      </c>
      <c r="G19" s="26">
        <f t="shared" si="1"/>
        <v>72000</v>
      </c>
      <c r="H19" s="44">
        <v>23</v>
      </c>
      <c r="I19" s="26">
        <f t="shared" si="2"/>
        <v>69000</v>
      </c>
      <c r="J19" s="5">
        <v>21</v>
      </c>
      <c r="K19" s="5">
        <f>J19*2200</f>
        <v>46200</v>
      </c>
      <c r="L19" s="26">
        <f t="shared" si="3"/>
        <v>307200</v>
      </c>
    </row>
    <row r="20" spans="1:12" ht="20.100000000000001" customHeight="1" x14ac:dyDescent="0.15">
      <c r="A20" s="4">
        <v>17</v>
      </c>
      <c r="B20" s="4" t="s">
        <v>13</v>
      </c>
      <c r="C20" s="34">
        <v>54</v>
      </c>
      <c r="D20" s="44">
        <v>5</v>
      </c>
      <c r="E20" s="26">
        <f t="shared" si="0"/>
        <v>50000</v>
      </c>
      <c r="F20" s="24">
        <v>5</v>
      </c>
      <c r="G20" s="26">
        <f t="shared" si="1"/>
        <v>30000</v>
      </c>
      <c r="H20" s="44">
        <v>11</v>
      </c>
      <c r="I20" s="26">
        <f t="shared" si="2"/>
        <v>33000</v>
      </c>
      <c r="J20" s="5">
        <v>8</v>
      </c>
      <c r="K20" s="26">
        <f>J20*2200</f>
        <v>17600</v>
      </c>
      <c r="L20" s="26">
        <f t="shared" si="3"/>
        <v>130600</v>
      </c>
    </row>
    <row r="21" spans="1:12" ht="20.100000000000001" customHeight="1" x14ac:dyDescent="0.15">
      <c r="A21" s="4">
        <v>18</v>
      </c>
      <c r="B21" s="4" t="s">
        <v>14</v>
      </c>
      <c r="C21" s="34">
        <v>113</v>
      </c>
      <c r="D21" s="44">
        <v>11</v>
      </c>
      <c r="E21" s="26">
        <f t="shared" si="0"/>
        <v>110000</v>
      </c>
      <c r="F21" s="24">
        <v>11</v>
      </c>
      <c r="G21" s="26">
        <f t="shared" si="1"/>
        <v>66000</v>
      </c>
      <c r="H21" s="44">
        <v>23</v>
      </c>
      <c r="I21" s="26">
        <f t="shared" si="2"/>
        <v>69000</v>
      </c>
      <c r="J21" s="5"/>
      <c r="K21" s="5"/>
      <c r="L21" s="26">
        <f t="shared" si="3"/>
        <v>245000</v>
      </c>
    </row>
    <row r="22" spans="1:12" ht="20.100000000000001" customHeight="1" x14ac:dyDescent="0.15">
      <c r="A22" s="4">
        <v>19</v>
      </c>
      <c r="B22" s="4" t="s">
        <v>15</v>
      </c>
      <c r="C22" s="34">
        <v>131</v>
      </c>
      <c r="D22" s="44">
        <v>13</v>
      </c>
      <c r="E22" s="26">
        <f t="shared" si="0"/>
        <v>130000</v>
      </c>
      <c r="F22" s="24">
        <v>13</v>
      </c>
      <c r="G22" s="26">
        <f t="shared" si="1"/>
        <v>78000</v>
      </c>
      <c r="H22" s="44">
        <v>26</v>
      </c>
      <c r="I22" s="26">
        <f t="shared" si="2"/>
        <v>78000</v>
      </c>
      <c r="J22" s="5">
        <v>130</v>
      </c>
      <c r="K22" s="5">
        <f>J22*2200</f>
        <v>286000</v>
      </c>
      <c r="L22" s="26">
        <f t="shared" si="3"/>
        <v>572000</v>
      </c>
    </row>
    <row r="23" spans="1:12" ht="20.100000000000001" customHeight="1" x14ac:dyDescent="0.15">
      <c r="A23" s="4">
        <v>20</v>
      </c>
      <c r="B23" s="10" t="s">
        <v>41</v>
      </c>
      <c r="C23" s="34">
        <v>77</v>
      </c>
      <c r="D23" s="44">
        <v>8</v>
      </c>
      <c r="E23" s="26">
        <f t="shared" si="0"/>
        <v>80000</v>
      </c>
      <c r="F23" s="24">
        <v>8</v>
      </c>
      <c r="G23" s="26">
        <f t="shared" si="1"/>
        <v>48000</v>
      </c>
      <c r="H23" s="44">
        <v>15</v>
      </c>
      <c r="I23" s="26">
        <f t="shared" si="2"/>
        <v>45000</v>
      </c>
      <c r="J23" s="5"/>
      <c r="K23" s="5"/>
      <c r="L23" s="26">
        <f t="shared" si="3"/>
        <v>173000</v>
      </c>
    </row>
    <row r="24" spans="1:12" ht="20.100000000000001" customHeight="1" x14ac:dyDescent="0.15">
      <c r="A24" s="4">
        <v>21</v>
      </c>
      <c r="B24" s="4" t="s">
        <v>16</v>
      </c>
      <c r="C24" s="34">
        <v>166</v>
      </c>
      <c r="D24" s="44">
        <v>17</v>
      </c>
      <c r="E24" s="26">
        <f t="shared" si="0"/>
        <v>170000</v>
      </c>
      <c r="F24" s="24">
        <v>17</v>
      </c>
      <c r="G24" s="26">
        <f t="shared" si="1"/>
        <v>102000</v>
      </c>
      <c r="H24" s="44">
        <v>33</v>
      </c>
      <c r="I24" s="26">
        <f t="shared" si="2"/>
        <v>99000</v>
      </c>
      <c r="J24" s="5"/>
      <c r="K24" s="5"/>
      <c r="L24" s="26">
        <f t="shared" si="3"/>
        <v>371000</v>
      </c>
    </row>
    <row r="25" spans="1:12" ht="20.100000000000001" customHeight="1" x14ac:dyDescent="0.15">
      <c r="A25" s="4">
        <v>22</v>
      </c>
      <c r="B25" s="4" t="s">
        <v>17</v>
      </c>
      <c r="C25" s="34">
        <v>134</v>
      </c>
      <c r="D25" s="44">
        <v>13</v>
      </c>
      <c r="E25" s="26">
        <f t="shared" si="0"/>
        <v>130000</v>
      </c>
      <c r="F25" s="24">
        <v>13</v>
      </c>
      <c r="G25" s="26">
        <f t="shared" si="1"/>
        <v>78000</v>
      </c>
      <c r="H25" s="44">
        <v>27</v>
      </c>
      <c r="I25" s="26">
        <f t="shared" si="2"/>
        <v>81000</v>
      </c>
      <c r="J25" s="5"/>
      <c r="K25" s="5"/>
      <c r="L25" s="26">
        <f t="shared" si="3"/>
        <v>289000</v>
      </c>
    </row>
    <row r="26" spans="1:12" ht="20.100000000000001" customHeight="1" x14ac:dyDescent="0.15">
      <c r="A26" s="4">
        <v>23</v>
      </c>
      <c r="B26" s="4" t="s">
        <v>18</v>
      </c>
      <c r="C26" s="34">
        <v>0</v>
      </c>
      <c r="D26" s="44">
        <v>0</v>
      </c>
      <c r="E26" s="26">
        <f t="shared" si="0"/>
        <v>0</v>
      </c>
      <c r="F26" s="24">
        <v>0</v>
      </c>
      <c r="G26" s="26">
        <f t="shared" si="1"/>
        <v>0</v>
      </c>
      <c r="H26" s="44">
        <v>0</v>
      </c>
      <c r="I26" s="26">
        <f t="shared" si="2"/>
        <v>0</v>
      </c>
      <c r="J26" s="34">
        <v>0</v>
      </c>
      <c r="K26" s="34">
        <v>0</v>
      </c>
      <c r="L26" s="26">
        <f t="shared" si="3"/>
        <v>0</v>
      </c>
    </row>
    <row r="27" spans="1:12" ht="20.100000000000001" customHeight="1" x14ac:dyDescent="0.15">
      <c r="A27" s="4">
        <v>24</v>
      </c>
      <c r="B27" s="4" t="s">
        <v>24</v>
      </c>
      <c r="C27" s="34">
        <v>13</v>
      </c>
      <c r="D27" s="44">
        <v>1</v>
      </c>
      <c r="E27" s="26">
        <f t="shared" si="0"/>
        <v>10000</v>
      </c>
      <c r="F27" s="24">
        <v>1</v>
      </c>
      <c r="G27" s="26">
        <f t="shared" si="1"/>
        <v>6000</v>
      </c>
      <c r="H27" s="44">
        <v>3</v>
      </c>
      <c r="I27" s="26">
        <f t="shared" si="2"/>
        <v>9000</v>
      </c>
      <c r="J27" s="5"/>
      <c r="K27" s="5"/>
      <c r="L27" s="26">
        <f t="shared" si="3"/>
        <v>25000</v>
      </c>
    </row>
    <row r="28" spans="1:12" ht="20.100000000000001" customHeight="1" x14ac:dyDescent="0.15">
      <c r="A28" s="4">
        <v>25</v>
      </c>
      <c r="B28" s="4" t="s">
        <v>42</v>
      </c>
      <c r="C28" s="34">
        <v>57</v>
      </c>
      <c r="D28" s="44">
        <v>6</v>
      </c>
      <c r="E28" s="26">
        <f t="shared" si="0"/>
        <v>60000</v>
      </c>
      <c r="F28" s="24">
        <v>6</v>
      </c>
      <c r="G28" s="26">
        <f t="shared" si="1"/>
        <v>36000</v>
      </c>
      <c r="H28" s="44">
        <v>11</v>
      </c>
      <c r="I28" s="26">
        <f t="shared" si="2"/>
        <v>33000</v>
      </c>
      <c r="J28" s="5"/>
      <c r="K28" s="5"/>
      <c r="L28" s="26">
        <f t="shared" si="3"/>
        <v>129000</v>
      </c>
    </row>
    <row r="29" spans="1:12" ht="20.100000000000001" customHeight="1" x14ac:dyDescent="0.15">
      <c r="A29" s="5"/>
      <c r="B29" s="4" t="s">
        <v>19</v>
      </c>
      <c r="C29" s="24">
        <f>SUM(C4:C28)</f>
        <v>2277</v>
      </c>
      <c r="D29" s="24">
        <f>SUM(D4:D28)</f>
        <v>227</v>
      </c>
      <c r="E29" s="24">
        <f t="shared" ref="E29:K29" si="4">SUM(E4:E27)</f>
        <v>2210000</v>
      </c>
      <c r="F29" s="24">
        <f>SUM(F4:F28)</f>
        <v>227</v>
      </c>
      <c r="G29" s="5">
        <f t="shared" si="4"/>
        <v>1326000</v>
      </c>
      <c r="H29" s="24">
        <f t="shared" si="4"/>
        <v>445</v>
      </c>
      <c r="I29" s="5">
        <f t="shared" si="4"/>
        <v>1335000</v>
      </c>
      <c r="J29" s="5">
        <f t="shared" si="4"/>
        <v>159</v>
      </c>
      <c r="K29" s="5">
        <f t="shared" si="4"/>
        <v>349800</v>
      </c>
      <c r="L29" s="5">
        <f>SUM(L4:L28)</f>
        <v>5349800</v>
      </c>
    </row>
  </sheetData>
  <mergeCells count="9">
    <mergeCell ref="A1:L1"/>
    <mergeCell ref="A2:A3"/>
    <mergeCell ref="B2:B3"/>
    <mergeCell ref="C2:C3"/>
    <mergeCell ref="D2:E2"/>
    <mergeCell ref="F2:G2"/>
    <mergeCell ref="H2:I2"/>
    <mergeCell ref="J2:K2"/>
    <mergeCell ref="L2:L3"/>
  </mergeCells>
  <phoneticPr fontId="3" type="noConversion"/>
  <pageMargins left="0.75" right="0.75" top="0.8" bottom="0.8" header="0.5" footer="0.5"/>
  <pageSetup paperSize="9" scale="77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9"/>
  <sheetViews>
    <sheetView zoomScale="85" zoomScaleNormal="85" zoomScaleSheetLayoutView="100" workbookViewId="0">
      <selection activeCell="I14" sqref="I14"/>
    </sheetView>
  </sheetViews>
  <sheetFormatPr defaultColWidth="9" defaultRowHeight="14.25" x14ac:dyDescent="0.15"/>
  <cols>
    <col min="1" max="1" width="6.625" style="19" customWidth="1"/>
    <col min="2" max="2" width="30.625" style="19" customWidth="1"/>
    <col min="3" max="3" width="10.625" style="19" customWidth="1"/>
    <col min="4" max="4" width="10.625" style="20" customWidth="1"/>
    <col min="5" max="7" width="10.625" style="19" customWidth="1"/>
    <col min="8" max="8" width="10.625" style="20" customWidth="1"/>
    <col min="9" max="10" width="10.625" customWidth="1"/>
    <col min="11" max="11" width="10.625" style="21" customWidth="1"/>
    <col min="12" max="12" width="15.625" style="19" customWidth="1"/>
    <col min="13" max="16384" width="9" style="19"/>
  </cols>
  <sheetData>
    <row r="1" spans="1:12" ht="30" customHeight="1" x14ac:dyDescent="0.15">
      <c r="A1" s="52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s="7" customFormat="1" ht="50.1" customHeight="1" x14ac:dyDescent="0.15">
      <c r="A2" s="53" t="s">
        <v>0</v>
      </c>
      <c r="B2" s="53" t="s">
        <v>1</v>
      </c>
      <c r="C2" s="55" t="s">
        <v>51</v>
      </c>
      <c r="D2" s="63" t="s">
        <v>30</v>
      </c>
      <c r="E2" s="58"/>
      <c r="F2" s="63" t="s">
        <v>31</v>
      </c>
      <c r="G2" s="58"/>
      <c r="H2" s="63" t="s">
        <v>32</v>
      </c>
      <c r="I2" s="58"/>
      <c r="J2" s="61" t="s">
        <v>26</v>
      </c>
      <c r="K2" s="62"/>
      <c r="L2" s="55" t="s">
        <v>52</v>
      </c>
    </row>
    <row r="3" spans="1:12" ht="20.100000000000001" customHeight="1" x14ac:dyDescent="0.15">
      <c r="A3" s="54"/>
      <c r="B3" s="53"/>
      <c r="C3" s="56"/>
      <c r="D3" s="22" t="s">
        <v>20</v>
      </c>
      <c r="E3" s="4" t="s">
        <v>21</v>
      </c>
      <c r="F3" s="4" t="s">
        <v>20</v>
      </c>
      <c r="G3" s="4" t="s">
        <v>21</v>
      </c>
      <c r="H3" s="22" t="s">
        <v>20</v>
      </c>
      <c r="I3" s="4" t="s">
        <v>21</v>
      </c>
      <c r="J3" s="4" t="s">
        <v>20</v>
      </c>
      <c r="K3" s="18" t="s">
        <v>25</v>
      </c>
      <c r="L3" s="56"/>
    </row>
    <row r="4" spans="1:12" ht="20.100000000000001" customHeight="1" x14ac:dyDescent="0.15">
      <c r="A4" s="4">
        <v>1</v>
      </c>
      <c r="B4" s="10" t="s">
        <v>38</v>
      </c>
      <c r="C4" s="5">
        <v>32</v>
      </c>
      <c r="D4" s="24">
        <v>3</v>
      </c>
      <c r="E4" s="5">
        <f>D4*10000</f>
        <v>30000</v>
      </c>
      <c r="F4" s="26">
        <v>3</v>
      </c>
      <c r="G4" s="5">
        <f>F4*6000</f>
        <v>18000</v>
      </c>
      <c r="H4" s="24">
        <v>6</v>
      </c>
      <c r="I4" s="5">
        <f>H4*3000</f>
        <v>18000</v>
      </c>
      <c r="J4" s="5"/>
      <c r="K4" s="5"/>
      <c r="L4" s="5">
        <f>E4+G4+I4+K4</f>
        <v>66000</v>
      </c>
    </row>
    <row r="5" spans="1:12" ht="20.100000000000001" customHeight="1" x14ac:dyDescent="0.15">
      <c r="A5" s="4">
        <v>2</v>
      </c>
      <c r="B5" s="2" t="s">
        <v>39</v>
      </c>
      <c r="C5" s="5">
        <v>109</v>
      </c>
      <c r="D5" s="24">
        <v>11</v>
      </c>
      <c r="E5" s="26">
        <f t="shared" ref="E5:E28" si="0">D5*10000</f>
        <v>110000</v>
      </c>
      <c r="F5" s="26">
        <v>11</v>
      </c>
      <c r="G5" s="26">
        <f t="shared" ref="G5:G28" si="1">F5*6000</f>
        <v>66000</v>
      </c>
      <c r="H5" s="24">
        <v>22</v>
      </c>
      <c r="I5" s="26">
        <f t="shared" ref="I5:I28" si="2">H5*3000</f>
        <v>66000</v>
      </c>
      <c r="J5" s="5"/>
      <c r="K5" s="5"/>
      <c r="L5" s="26">
        <f t="shared" ref="L5:L28" si="3">E5+G5+I5+K5</f>
        <v>242000</v>
      </c>
    </row>
    <row r="6" spans="1:12" ht="20.100000000000001" customHeight="1" x14ac:dyDescent="0.15">
      <c r="A6" s="4">
        <v>3</v>
      </c>
      <c r="B6" s="4" t="s">
        <v>2</v>
      </c>
      <c r="C6" s="5">
        <v>112</v>
      </c>
      <c r="D6" s="24">
        <v>11</v>
      </c>
      <c r="E6" s="26">
        <f t="shared" si="0"/>
        <v>110000</v>
      </c>
      <c r="F6" s="26">
        <v>11</v>
      </c>
      <c r="G6" s="26">
        <f t="shared" si="1"/>
        <v>66000</v>
      </c>
      <c r="H6" s="24">
        <v>22</v>
      </c>
      <c r="I6" s="26">
        <f t="shared" si="2"/>
        <v>66000</v>
      </c>
      <c r="J6" s="5"/>
      <c r="K6" s="5"/>
      <c r="L6" s="26">
        <f t="shared" si="3"/>
        <v>242000</v>
      </c>
    </row>
    <row r="7" spans="1:12" ht="20.100000000000001" customHeight="1" x14ac:dyDescent="0.15">
      <c r="A7" s="4">
        <v>4</v>
      </c>
      <c r="B7" s="4" t="s">
        <v>3</v>
      </c>
      <c r="C7" s="5">
        <v>156</v>
      </c>
      <c r="D7" s="24">
        <v>16</v>
      </c>
      <c r="E7" s="26">
        <f t="shared" si="0"/>
        <v>160000</v>
      </c>
      <c r="F7" s="26">
        <v>16</v>
      </c>
      <c r="G7" s="26">
        <f t="shared" si="1"/>
        <v>96000</v>
      </c>
      <c r="H7" s="24">
        <v>31</v>
      </c>
      <c r="I7" s="26">
        <f t="shared" si="2"/>
        <v>93000</v>
      </c>
      <c r="J7" s="5"/>
      <c r="K7" s="5"/>
      <c r="L7" s="26">
        <f t="shared" si="3"/>
        <v>349000</v>
      </c>
    </row>
    <row r="8" spans="1:12" ht="20.100000000000001" customHeight="1" x14ac:dyDescent="0.15">
      <c r="A8" s="4">
        <v>5</v>
      </c>
      <c r="B8" s="4" t="s">
        <v>4</v>
      </c>
      <c r="C8" s="5">
        <v>96</v>
      </c>
      <c r="D8" s="24">
        <v>10</v>
      </c>
      <c r="E8" s="26">
        <f t="shared" si="0"/>
        <v>100000</v>
      </c>
      <c r="F8" s="26">
        <v>10</v>
      </c>
      <c r="G8" s="26">
        <f t="shared" si="1"/>
        <v>60000</v>
      </c>
      <c r="H8" s="24">
        <v>19</v>
      </c>
      <c r="I8" s="26">
        <f t="shared" si="2"/>
        <v>57000</v>
      </c>
      <c r="J8" s="5"/>
      <c r="K8" s="5"/>
      <c r="L8" s="26">
        <f t="shared" si="3"/>
        <v>217000</v>
      </c>
    </row>
    <row r="9" spans="1:12" ht="20.100000000000001" customHeight="1" x14ac:dyDescent="0.15">
      <c r="A9" s="4">
        <v>6</v>
      </c>
      <c r="B9" s="4" t="s">
        <v>5</v>
      </c>
      <c r="C9" s="5">
        <v>163</v>
      </c>
      <c r="D9" s="24">
        <v>16</v>
      </c>
      <c r="E9" s="26">
        <f t="shared" si="0"/>
        <v>160000</v>
      </c>
      <c r="F9" s="26">
        <v>16</v>
      </c>
      <c r="G9" s="26">
        <f t="shared" si="1"/>
        <v>96000</v>
      </c>
      <c r="H9" s="24">
        <v>33</v>
      </c>
      <c r="I9" s="26">
        <f t="shared" si="2"/>
        <v>99000</v>
      </c>
      <c r="J9" s="5"/>
      <c r="K9" s="5"/>
      <c r="L9" s="26">
        <f t="shared" si="3"/>
        <v>355000</v>
      </c>
    </row>
    <row r="10" spans="1:12" ht="20.100000000000001" customHeight="1" x14ac:dyDescent="0.15">
      <c r="A10" s="4">
        <v>7</v>
      </c>
      <c r="B10" s="4" t="s">
        <v>6</v>
      </c>
      <c r="C10" s="5">
        <v>227</v>
      </c>
      <c r="D10" s="24">
        <v>23</v>
      </c>
      <c r="E10" s="26">
        <f t="shared" si="0"/>
        <v>230000</v>
      </c>
      <c r="F10" s="26">
        <v>23</v>
      </c>
      <c r="G10" s="26">
        <f t="shared" si="1"/>
        <v>138000</v>
      </c>
      <c r="H10" s="24">
        <v>45</v>
      </c>
      <c r="I10" s="26">
        <f t="shared" si="2"/>
        <v>135000</v>
      </c>
      <c r="J10" s="5"/>
      <c r="K10" s="5"/>
      <c r="L10" s="26">
        <f t="shared" si="3"/>
        <v>503000</v>
      </c>
    </row>
    <row r="11" spans="1:12" ht="20.100000000000001" customHeight="1" x14ac:dyDescent="0.15">
      <c r="A11" s="4">
        <v>8</v>
      </c>
      <c r="B11" s="4" t="s">
        <v>7</v>
      </c>
      <c r="C11" s="5">
        <v>230</v>
      </c>
      <c r="D11" s="24">
        <v>23</v>
      </c>
      <c r="E11" s="26">
        <f t="shared" si="0"/>
        <v>230000</v>
      </c>
      <c r="F11" s="26">
        <v>23</v>
      </c>
      <c r="G11" s="26">
        <f t="shared" si="1"/>
        <v>138000</v>
      </c>
      <c r="H11" s="24">
        <v>46</v>
      </c>
      <c r="I11" s="26">
        <f t="shared" si="2"/>
        <v>138000</v>
      </c>
      <c r="J11" s="5"/>
      <c r="K11" s="5"/>
      <c r="L11" s="26">
        <f t="shared" si="3"/>
        <v>506000</v>
      </c>
    </row>
    <row r="12" spans="1:12" ht="20.100000000000001" customHeight="1" x14ac:dyDescent="0.15">
      <c r="A12" s="4">
        <v>9</v>
      </c>
      <c r="B12" s="4" t="s">
        <v>8</v>
      </c>
      <c r="C12" s="5">
        <v>108</v>
      </c>
      <c r="D12" s="24">
        <v>11</v>
      </c>
      <c r="E12" s="26">
        <f t="shared" si="0"/>
        <v>110000</v>
      </c>
      <c r="F12" s="26">
        <v>11</v>
      </c>
      <c r="G12" s="26">
        <f t="shared" si="1"/>
        <v>66000</v>
      </c>
      <c r="H12" s="24">
        <v>22</v>
      </c>
      <c r="I12" s="26">
        <f t="shared" si="2"/>
        <v>66000</v>
      </c>
      <c r="J12" s="5"/>
      <c r="K12" s="5"/>
      <c r="L12" s="26">
        <f t="shared" si="3"/>
        <v>242000</v>
      </c>
    </row>
    <row r="13" spans="1:12" ht="20.100000000000001" customHeight="1" x14ac:dyDescent="0.15">
      <c r="A13" s="4">
        <v>10</v>
      </c>
      <c r="B13" s="4" t="s">
        <v>9</v>
      </c>
      <c r="C13" s="5">
        <v>197</v>
      </c>
      <c r="D13" s="24">
        <v>20</v>
      </c>
      <c r="E13" s="26">
        <f t="shared" si="0"/>
        <v>200000</v>
      </c>
      <c r="F13" s="26">
        <v>20</v>
      </c>
      <c r="G13" s="26">
        <f t="shared" si="1"/>
        <v>120000</v>
      </c>
      <c r="H13" s="24">
        <v>39</v>
      </c>
      <c r="I13" s="26">
        <f t="shared" si="2"/>
        <v>117000</v>
      </c>
      <c r="J13" s="5"/>
      <c r="K13" s="5"/>
      <c r="L13" s="26">
        <f t="shared" si="3"/>
        <v>437000</v>
      </c>
    </row>
    <row r="14" spans="1:12" ht="20.100000000000001" customHeight="1" x14ac:dyDescent="0.15">
      <c r="A14" s="4">
        <v>11</v>
      </c>
      <c r="B14" s="10" t="s">
        <v>40</v>
      </c>
      <c r="C14" s="5">
        <v>101</v>
      </c>
      <c r="D14" s="24">
        <v>10</v>
      </c>
      <c r="E14" s="26">
        <f t="shared" si="0"/>
        <v>100000</v>
      </c>
      <c r="F14" s="26">
        <v>10</v>
      </c>
      <c r="G14" s="26">
        <f t="shared" si="1"/>
        <v>60000</v>
      </c>
      <c r="H14" s="24">
        <v>20</v>
      </c>
      <c r="I14" s="26">
        <f t="shared" si="2"/>
        <v>60000</v>
      </c>
      <c r="J14" s="5"/>
      <c r="K14" s="5"/>
      <c r="L14" s="26">
        <f t="shared" si="3"/>
        <v>220000</v>
      </c>
    </row>
    <row r="15" spans="1:12" ht="20.100000000000001" customHeight="1" x14ac:dyDescent="0.15">
      <c r="A15" s="4">
        <v>12</v>
      </c>
      <c r="B15" s="4" t="s">
        <v>10</v>
      </c>
      <c r="C15" s="5">
        <v>143</v>
      </c>
      <c r="D15" s="24">
        <v>14</v>
      </c>
      <c r="E15" s="26">
        <f t="shared" si="0"/>
        <v>140000</v>
      </c>
      <c r="F15" s="26">
        <v>14</v>
      </c>
      <c r="G15" s="26">
        <f t="shared" si="1"/>
        <v>84000</v>
      </c>
      <c r="H15" s="24">
        <v>29</v>
      </c>
      <c r="I15" s="26">
        <f t="shared" si="2"/>
        <v>87000</v>
      </c>
      <c r="J15" s="5"/>
      <c r="K15" s="5"/>
      <c r="L15" s="26">
        <f t="shared" si="3"/>
        <v>311000</v>
      </c>
    </row>
    <row r="16" spans="1:12" ht="20.100000000000001" customHeight="1" x14ac:dyDescent="0.15">
      <c r="A16" s="4">
        <v>13</v>
      </c>
      <c r="B16" s="4" t="s">
        <v>11</v>
      </c>
      <c r="C16" s="5">
        <v>96</v>
      </c>
      <c r="D16" s="24">
        <v>10</v>
      </c>
      <c r="E16" s="26">
        <f t="shared" si="0"/>
        <v>100000</v>
      </c>
      <c r="F16" s="26">
        <v>10</v>
      </c>
      <c r="G16" s="26">
        <f t="shared" si="1"/>
        <v>60000</v>
      </c>
      <c r="H16" s="24">
        <v>19</v>
      </c>
      <c r="I16" s="26">
        <f t="shared" si="2"/>
        <v>57000</v>
      </c>
      <c r="J16" s="5"/>
      <c r="K16" s="5"/>
      <c r="L16" s="26">
        <f t="shared" si="3"/>
        <v>217000</v>
      </c>
    </row>
    <row r="17" spans="1:12" ht="20.100000000000001" customHeight="1" x14ac:dyDescent="0.15">
      <c r="A17" s="4">
        <v>14</v>
      </c>
      <c r="B17" s="4" t="s">
        <v>12</v>
      </c>
      <c r="C17" s="5">
        <v>93</v>
      </c>
      <c r="D17" s="24">
        <v>9</v>
      </c>
      <c r="E17" s="26">
        <f t="shared" si="0"/>
        <v>90000</v>
      </c>
      <c r="F17" s="26">
        <v>9</v>
      </c>
      <c r="G17" s="26">
        <f t="shared" si="1"/>
        <v>54000</v>
      </c>
      <c r="H17" s="24">
        <v>19</v>
      </c>
      <c r="I17" s="26">
        <f t="shared" si="2"/>
        <v>57000</v>
      </c>
      <c r="J17" s="5"/>
      <c r="K17" s="5"/>
      <c r="L17" s="26">
        <f t="shared" si="3"/>
        <v>201000</v>
      </c>
    </row>
    <row r="18" spans="1:12" ht="20.100000000000001" customHeight="1" x14ac:dyDescent="0.15">
      <c r="A18" s="4">
        <v>15</v>
      </c>
      <c r="B18" s="4" t="s">
        <v>22</v>
      </c>
      <c r="C18" s="5">
        <v>144</v>
      </c>
      <c r="D18" s="24">
        <v>14</v>
      </c>
      <c r="E18" s="26">
        <f t="shared" si="0"/>
        <v>140000</v>
      </c>
      <c r="F18" s="26">
        <v>14</v>
      </c>
      <c r="G18" s="26">
        <f t="shared" si="1"/>
        <v>84000</v>
      </c>
      <c r="H18" s="24">
        <v>29</v>
      </c>
      <c r="I18" s="26">
        <f t="shared" si="2"/>
        <v>87000</v>
      </c>
      <c r="J18" s="5"/>
      <c r="K18" s="5"/>
      <c r="L18" s="26">
        <f t="shared" si="3"/>
        <v>311000</v>
      </c>
    </row>
    <row r="19" spans="1:12" ht="20.100000000000001" customHeight="1" x14ac:dyDescent="0.15">
      <c r="A19" s="4">
        <v>16</v>
      </c>
      <c r="B19" s="4" t="s">
        <v>23</v>
      </c>
      <c r="C19" s="5">
        <v>125</v>
      </c>
      <c r="D19" s="24">
        <v>13</v>
      </c>
      <c r="E19" s="26">
        <f t="shared" si="0"/>
        <v>130000</v>
      </c>
      <c r="F19" s="26">
        <v>13</v>
      </c>
      <c r="G19" s="26">
        <f t="shared" si="1"/>
        <v>78000</v>
      </c>
      <c r="H19" s="24">
        <v>25</v>
      </c>
      <c r="I19" s="26">
        <f t="shared" si="2"/>
        <v>75000</v>
      </c>
      <c r="J19" s="34">
        <v>17</v>
      </c>
      <c r="K19" s="23">
        <f>J19*2200</f>
        <v>37400</v>
      </c>
      <c r="L19" s="26">
        <f t="shared" si="3"/>
        <v>320400</v>
      </c>
    </row>
    <row r="20" spans="1:12" ht="20.100000000000001" customHeight="1" x14ac:dyDescent="0.15">
      <c r="A20" s="4">
        <v>17</v>
      </c>
      <c r="B20" s="4" t="s">
        <v>13</v>
      </c>
      <c r="C20" s="5">
        <v>109</v>
      </c>
      <c r="D20" s="24">
        <v>11</v>
      </c>
      <c r="E20" s="26">
        <f t="shared" si="0"/>
        <v>110000</v>
      </c>
      <c r="F20" s="26">
        <v>11</v>
      </c>
      <c r="G20" s="26">
        <f t="shared" si="1"/>
        <v>66000</v>
      </c>
      <c r="H20" s="24">
        <v>22</v>
      </c>
      <c r="I20" s="26">
        <f t="shared" si="2"/>
        <v>66000</v>
      </c>
      <c r="J20" s="34">
        <v>8</v>
      </c>
      <c r="K20" s="23">
        <f>J20*2200</f>
        <v>17600</v>
      </c>
      <c r="L20" s="26">
        <f t="shared" si="3"/>
        <v>259600</v>
      </c>
    </row>
    <row r="21" spans="1:12" ht="20.100000000000001" customHeight="1" x14ac:dyDescent="0.15">
      <c r="A21" s="4">
        <v>18</v>
      </c>
      <c r="B21" s="4" t="s">
        <v>14</v>
      </c>
      <c r="C21" s="5">
        <v>127</v>
      </c>
      <c r="D21" s="24">
        <v>13</v>
      </c>
      <c r="E21" s="26">
        <f t="shared" si="0"/>
        <v>130000</v>
      </c>
      <c r="F21" s="26">
        <v>13</v>
      </c>
      <c r="G21" s="26">
        <f t="shared" si="1"/>
        <v>78000</v>
      </c>
      <c r="H21" s="24">
        <v>25</v>
      </c>
      <c r="I21" s="26">
        <f t="shared" si="2"/>
        <v>75000</v>
      </c>
      <c r="J21" s="34"/>
      <c r="K21" s="23"/>
      <c r="L21" s="26">
        <f t="shared" si="3"/>
        <v>283000</v>
      </c>
    </row>
    <row r="22" spans="1:12" ht="20.100000000000001" customHeight="1" x14ac:dyDescent="0.15">
      <c r="A22" s="4">
        <v>19</v>
      </c>
      <c r="B22" s="4" t="s">
        <v>15</v>
      </c>
      <c r="C22" s="5">
        <v>173</v>
      </c>
      <c r="D22" s="24">
        <v>17</v>
      </c>
      <c r="E22" s="26">
        <f t="shared" si="0"/>
        <v>170000</v>
      </c>
      <c r="F22" s="26">
        <v>17</v>
      </c>
      <c r="G22" s="26">
        <f t="shared" si="1"/>
        <v>102000</v>
      </c>
      <c r="H22" s="24">
        <v>35</v>
      </c>
      <c r="I22" s="26">
        <f t="shared" si="2"/>
        <v>105000</v>
      </c>
      <c r="J22" s="34">
        <v>134</v>
      </c>
      <c r="K22" s="23">
        <f>J22*2200</f>
        <v>294800</v>
      </c>
      <c r="L22" s="26">
        <f t="shared" si="3"/>
        <v>671800</v>
      </c>
    </row>
    <row r="23" spans="1:12" ht="20.100000000000001" customHeight="1" x14ac:dyDescent="0.15">
      <c r="A23" s="4">
        <v>20</v>
      </c>
      <c r="B23" s="10" t="s">
        <v>41</v>
      </c>
      <c r="C23" s="5">
        <v>94</v>
      </c>
      <c r="D23" s="24">
        <v>9</v>
      </c>
      <c r="E23" s="26">
        <f t="shared" si="0"/>
        <v>90000</v>
      </c>
      <c r="F23" s="26">
        <v>9</v>
      </c>
      <c r="G23" s="26">
        <f t="shared" si="1"/>
        <v>54000</v>
      </c>
      <c r="H23" s="24">
        <v>19</v>
      </c>
      <c r="I23" s="26">
        <f t="shared" si="2"/>
        <v>57000</v>
      </c>
      <c r="J23" s="5"/>
      <c r="K23" s="5"/>
      <c r="L23" s="26">
        <f t="shared" si="3"/>
        <v>201000</v>
      </c>
    </row>
    <row r="24" spans="1:12" ht="20.100000000000001" customHeight="1" x14ac:dyDescent="0.15">
      <c r="A24" s="4">
        <v>21</v>
      </c>
      <c r="B24" s="4" t="s">
        <v>16</v>
      </c>
      <c r="C24" s="5">
        <v>273</v>
      </c>
      <c r="D24" s="24">
        <v>27</v>
      </c>
      <c r="E24" s="26">
        <f t="shared" si="0"/>
        <v>270000</v>
      </c>
      <c r="F24" s="26">
        <v>27</v>
      </c>
      <c r="G24" s="26">
        <f t="shared" si="1"/>
        <v>162000</v>
      </c>
      <c r="H24" s="24">
        <v>55</v>
      </c>
      <c r="I24" s="26">
        <f t="shared" si="2"/>
        <v>165000</v>
      </c>
      <c r="J24" s="5"/>
      <c r="K24" s="5"/>
      <c r="L24" s="26">
        <f t="shared" si="3"/>
        <v>597000</v>
      </c>
    </row>
    <row r="25" spans="1:12" ht="20.100000000000001" customHeight="1" x14ac:dyDescent="0.15">
      <c r="A25" s="4">
        <v>22</v>
      </c>
      <c r="B25" s="4" t="s">
        <v>17</v>
      </c>
      <c r="C25" s="5">
        <v>158</v>
      </c>
      <c r="D25" s="24">
        <v>16</v>
      </c>
      <c r="E25" s="26">
        <f t="shared" si="0"/>
        <v>160000</v>
      </c>
      <c r="F25" s="26">
        <v>16</v>
      </c>
      <c r="G25" s="26">
        <f t="shared" si="1"/>
        <v>96000</v>
      </c>
      <c r="H25" s="24">
        <v>32</v>
      </c>
      <c r="I25" s="26">
        <f t="shared" si="2"/>
        <v>96000</v>
      </c>
      <c r="J25" s="5"/>
      <c r="K25" s="5"/>
      <c r="L25" s="26">
        <f t="shared" si="3"/>
        <v>352000</v>
      </c>
    </row>
    <row r="26" spans="1:12" ht="20.100000000000001" customHeight="1" x14ac:dyDescent="0.15">
      <c r="A26" s="4">
        <v>23</v>
      </c>
      <c r="B26" s="4" t="s">
        <v>18</v>
      </c>
      <c r="C26" s="5">
        <v>45</v>
      </c>
      <c r="D26" s="24">
        <v>5</v>
      </c>
      <c r="E26" s="26">
        <f t="shared" si="0"/>
        <v>50000</v>
      </c>
      <c r="F26" s="26">
        <v>5</v>
      </c>
      <c r="G26" s="26">
        <f t="shared" si="1"/>
        <v>30000</v>
      </c>
      <c r="H26" s="24">
        <v>9</v>
      </c>
      <c r="I26" s="26">
        <f t="shared" si="2"/>
        <v>27000</v>
      </c>
      <c r="J26" s="5"/>
      <c r="K26" s="5"/>
      <c r="L26" s="26">
        <f t="shared" si="3"/>
        <v>107000</v>
      </c>
    </row>
    <row r="27" spans="1:12" ht="20.100000000000001" customHeight="1" x14ac:dyDescent="0.15">
      <c r="A27" s="4">
        <v>24</v>
      </c>
      <c r="B27" s="4" t="s">
        <v>24</v>
      </c>
      <c r="C27" s="5">
        <v>15</v>
      </c>
      <c r="D27" s="24">
        <v>2</v>
      </c>
      <c r="E27" s="26">
        <f t="shared" si="0"/>
        <v>20000</v>
      </c>
      <c r="F27" s="26">
        <v>2</v>
      </c>
      <c r="G27" s="26">
        <f t="shared" si="1"/>
        <v>12000</v>
      </c>
      <c r="H27" s="24">
        <v>3</v>
      </c>
      <c r="I27" s="26">
        <f t="shared" si="2"/>
        <v>9000</v>
      </c>
      <c r="J27" s="5"/>
      <c r="K27" s="5"/>
      <c r="L27" s="26">
        <f t="shared" si="3"/>
        <v>41000</v>
      </c>
    </row>
    <row r="28" spans="1:12" ht="20.100000000000001" customHeight="1" x14ac:dyDescent="0.15">
      <c r="A28" s="4">
        <v>25</v>
      </c>
      <c r="B28" s="4" t="s">
        <v>42</v>
      </c>
      <c r="C28" s="5">
        <v>58</v>
      </c>
      <c r="D28" s="24">
        <v>6</v>
      </c>
      <c r="E28" s="26">
        <f t="shared" si="0"/>
        <v>60000</v>
      </c>
      <c r="F28" s="26">
        <v>6</v>
      </c>
      <c r="G28" s="26">
        <f t="shared" si="1"/>
        <v>36000</v>
      </c>
      <c r="H28" s="24">
        <v>12</v>
      </c>
      <c r="I28" s="26">
        <f t="shared" si="2"/>
        <v>36000</v>
      </c>
      <c r="J28" s="5"/>
      <c r="K28" s="5"/>
      <c r="L28" s="26">
        <f t="shared" si="3"/>
        <v>132000</v>
      </c>
    </row>
    <row r="29" spans="1:12" ht="20.100000000000001" customHeight="1" x14ac:dyDescent="0.15">
      <c r="A29" s="5"/>
      <c r="B29" s="4" t="s">
        <v>19</v>
      </c>
      <c r="C29" s="5">
        <f t="shared" ref="C29:I29" si="4">SUM(C4:C28)</f>
        <v>3184</v>
      </c>
      <c r="D29" s="24">
        <f t="shared" si="4"/>
        <v>320</v>
      </c>
      <c r="E29" s="5">
        <f t="shared" si="4"/>
        <v>3200000</v>
      </c>
      <c r="F29" s="5">
        <f t="shared" si="4"/>
        <v>320</v>
      </c>
      <c r="G29" s="5">
        <f t="shared" si="4"/>
        <v>1920000</v>
      </c>
      <c r="H29" s="24">
        <f t="shared" si="4"/>
        <v>638</v>
      </c>
      <c r="I29" s="5">
        <f t="shared" si="4"/>
        <v>1914000</v>
      </c>
      <c r="J29" s="5">
        <f t="shared" ref="J29:K29" si="5">SUM(J4:J27)</f>
        <v>159</v>
      </c>
      <c r="K29" s="5">
        <f t="shared" si="5"/>
        <v>349800</v>
      </c>
      <c r="L29" s="5">
        <f>SUM(L4:L28)</f>
        <v>7383800</v>
      </c>
    </row>
  </sheetData>
  <mergeCells count="9">
    <mergeCell ref="A1:L1"/>
    <mergeCell ref="A2:A3"/>
    <mergeCell ref="B2:B3"/>
    <mergeCell ref="C2:C3"/>
    <mergeCell ref="D2:E2"/>
    <mergeCell ref="F2:G2"/>
    <mergeCell ref="H2:I2"/>
    <mergeCell ref="J2:K2"/>
    <mergeCell ref="L2:L3"/>
  </mergeCells>
  <phoneticPr fontId="12" type="noConversion"/>
  <pageMargins left="0.75" right="0.75" top="0.8" bottom="0.8" header="0.5" footer="0.5"/>
  <pageSetup paperSize="9" scale="77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zoomScale="85" zoomScaleNormal="85" zoomScaleSheetLayoutView="100" workbookViewId="0">
      <selection activeCell="Q21" sqref="Q21"/>
    </sheetView>
  </sheetViews>
  <sheetFormatPr defaultColWidth="9" defaultRowHeight="14.25" x14ac:dyDescent="0.15"/>
  <cols>
    <col min="1" max="1" width="6.625" style="29" customWidth="1"/>
    <col min="2" max="2" width="30.625" style="29" customWidth="1"/>
    <col min="3" max="3" width="10.625" style="29" customWidth="1"/>
    <col min="4" max="4" width="10.625" style="38" customWidth="1"/>
    <col min="5" max="5" width="10.625" style="29" customWidth="1"/>
    <col min="6" max="6" width="10.625" style="38" customWidth="1"/>
    <col min="7" max="7" width="10.625" style="29" customWidth="1"/>
    <col min="8" max="8" width="10.625" style="38" customWidth="1"/>
    <col min="9" max="9" width="10.625" style="39" customWidth="1"/>
    <col min="10" max="10" width="10.625" style="46" customWidth="1"/>
    <col min="11" max="12" width="10.625" style="39" customWidth="1"/>
    <col min="13" max="13" width="10.625" style="40" customWidth="1"/>
    <col min="14" max="14" width="15.625" style="29" customWidth="1"/>
    <col min="15" max="16384" width="9" style="29"/>
  </cols>
  <sheetData>
    <row r="1" spans="1:14" ht="30" customHeight="1" x14ac:dyDescent="0.15">
      <c r="A1" s="64" t="s">
        <v>68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s="30" customFormat="1" ht="50.1" customHeight="1" x14ac:dyDescent="0.15">
      <c r="A2" s="65" t="s">
        <v>0</v>
      </c>
      <c r="B2" s="65" t="s">
        <v>1</v>
      </c>
      <c r="C2" s="67" t="s">
        <v>53</v>
      </c>
      <c r="D2" s="72" t="s">
        <v>57</v>
      </c>
      <c r="E2" s="73"/>
      <c r="F2" s="73"/>
      <c r="G2" s="74"/>
      <c r="H2" s="69" t="s">
        <v>56</v>
      </c>
      <c r="I2" s="70"/>
      <c r="J2" s="69" t="s">
        <v>58</v>
      </c>
      <c r="K2" s="70"/>
      <c r="L2" s="71" t="s">
        <v>33</v>
      </c>
      <c r="M2" s="71"/>
      <c r="N2" s="67" t="s">
        <v>54</v>
      </c>
    </row>
    <row r="3" spans="1:14" ht="20.100000000000001" customHeight="1" x14ac:dyDescent="0.15">
      <c r="A3" s="66"/>
      <c r="B3" s="65"/>
      <c r="C3" s="68"/>
      <c r="D3" s="31" t="s">
        <v>34</v>
      </c>
      <c r="E3" s="32" t="s">
        <v>21</v>
      </c>
      <c r="F3" s="45" t="s">
        <v>55</v>
      </c>
      <c r="G3" s="32" t="s">
        <v>21</v>
      </c>
      <c r="H3" s="31" t="s">
        <v>20</v>
      </c>
      <c r="I3" s="32" t="s">
        <v>21</v>
      </c>
      <c r="J3" s="31" t="s">
        <v>20</v>
      </c>
      <c r="K3" s="32" t="s">
        <v>21</v>
      </c>
      <c r="L3" s="32" t="s">
        <v>20</v>
      </c>
      <c r="M3" s="33" t="s">
        <v>35</v>
      </c>
      <c r="N3" s="68"/>
    </row>
    <row r="4" spans="1:14" ht="20.100000000000001" customHeight="1" x14ac:dyDescent="0.15">
      <c r="A4" s="32">
        <v>1</v>
      </c>
      <c r="B4" s="32" t="s">
        <v>38</v>
      </c>
      <c r="C4" s="34">
        <v>48</v>
      </c>
      <c r="D4" s="34">
        <v>0</v>
      </c>
      <c r="E4" s="34">
        <f>D4*10000</f>
        <v>0</v>
      </c>
      <c r="F4" s="44">
        <v>2</v>
      </c>
      <c r="G4" s="34">
        <f>F4*10000</f>
        <v>20000</v>
      </c>
      <c r="H4" s="44">
        <v>5</v>
      </c>
      <c r="I4" s="34">
        <f>H4*6000</f>
        <v>30000</v>
      </c>
      <c r="J4" s="44">
        <v>10</v>
      </c>
      <c r="K4" s="34">
        <f>J4*3000</f>
        <v>30000</v>
      </c>
      <c r="L4" s="34"/>
      <c r="M4" s="34"/>
      <c r="N4" s="34">
        <f>E4+G4+I4+K4</f>
        <v>80000</v>
      </c>
    </row>
    <row r="5" spans="1:14" ht="20.100000000000001" customHeight="1" x14ac:dyDescent="0.15">
      <c r="A5" s="32">
        <v>2</v>
      </c>
      <c r="B5" s="35" t="s">
        <v>39</v>
      </c>
      <c r="C5" s="34">
        <v>113</v>
      </c>
      <c r="D5" s="34">
        <v>6</v>
      </c>
      <c r="E5" s="34">
        <f t="shared" ref="E5:E28" si="0">D5*10000</f>
        <v>60000</v>
      </c>
      <c r="F5" s="44">
        <v>5</v>
      </c>
      <c r="G5" s="34">
        <f t="shared" ref="G5:G28" si="1">F5*10000</f>
        <v>50000</v>
      </c>
      <c r="H5" s="44">
        <v>11</v>
      </c>
      <c r="I5" s="34">
        <f t="shared" ref="I5:I28" si="2">H5*6000</f>
        <v>66000</v>
      </c>
      <c r="J5" s="44">
        <v>21</v>
      </c>
      <c r="K5" s="34">
        <f t="shared" ref="K5:K28" si="3">J5*3000</f>
        <v>63000</v>
      </c>
      <c r="L5" s="34"/>
      <c r="M5" s="34"/>
      <c r="N5" s="34">
        <f t="shared" ref="N5:N28" si="4">E5+G5+I5+K5</f>
        <v>239000</v>
      </c>
    </row>
    <row r="6" spans="1:14" ht="20.100000000000001" customHeight="1" x14ac:dyDescent="0.15">
      <c r="A6" s="32">
        <v>3</v>
      </c>
      <c r="B6" s="36" t="s">
        <v>2</v>
      </c>
      <c r="C6" s="34">
        <v>111</v>
      </c>
      <c r="D6" s="34">
        <v>2</v>
      </c>
      <c r="E6" s="34">
        <f t="shared" si="0"/>
        <v>20000</v>
      </c>
      <c r="F6" s="44">
        <v>5</v>
      </c>
      <c r="G6" s="34">
        <f t="shared" si="1"/>
        <v>50000</v>
      </c>
      <c r="H6" s="44">
        <v>11</v>
      </c>
      <c r="I6" s="34">
        <f t="shared" si="2"/>
        <v>66000</v>
      </c>
      <c r="J6" s="44">
        <v>22</v>
      </c>
      <c r="K6" s="34">
        <f t="shared" si="3"/>
        <v>66000</v>
      </c>
      <c r="L6" s="34"/>
      <c r="M6" s="34"/>
      <c r="N6" s="34">
        <f t="shared" si="4"/>
        <v>202000</v>
      </c>
    </row>
    <row r="7" spans="1:14" ht="20.100000000000001" customHeight="1" x14ac:dyDescent="0.15">
      <c r="A7" s="32">
        <v>4</v>
      </c>
      <c r="B7" s="36" t="s">
        <v>3</v>
      </c>
      <c r="C7" s="34">
        <v>155</v>
      </c>
      <c r="D7" s="34">
        <v>10</v>
      </c>
      <c r="E7" s="34">
        <f t="shared" si="0"/>
        <v>100000</v>
      </c>
      <c r="F7" s="44">
        <v>7</v>
      </c>
      <c r="G7" s="34">
        <f t="shared" si="1"/>
        <v>70000</v>
      </c>
      <c r="H7" s="44">
        <v>14</v>
      </c>
      <c r="I7" s="34">
        <f t="shared" si="2"/>
        <v>84000</v>
      </c>
      <c r="J7" s="44">
        <v>29</v>
      </c>
      <c r="K7" s="34">
        <f t="shared" si="3"/>
        <v>87000</v>
      </c>
      <c r="L7" s="34"/>
      <c r="M7" s="34"/>
      <c r="N7" s="34">
        <f t="shared" si="4"/>
        <v>341000</v>
      </c>
    </row>
    <row r="8" spans="1:14" ht="20.100000000000001" customHeight="1" x14ac:dyDescent="0.15">
      <c r="A8" s="32">
        <v>5</v>
      </c>
      <c r="B8" s="36" t="s">
        <v>4</v>
      </c>
      <c r="C8" s="34">
        <v>95</v>
      </c>
      <c r="D8" s="34">
        <v>3</v>
      </c>
      <c r="E8" s="34">
        <f t="shared" si="0"/>
        <v>30000</v>
      </c>
      <c r="F8" s="44">
        <v>5</v>
      </c>
      <c r="G8" s="34">
        <f t="shared" si="1"/>
        <v>50000</v>
      </c>
      <c r="H8" s="44">
        <v>9</v>
      </c>
      <c r="I8" s="34">
        <f t="shared" si="2"/>
        <v>54000</v>
      </c>
      <c r="J8" s="44">
        <v>18</v>
      </c>
      <c r="K8" s="34">
        <f t="shared" si="3"/>
        <v>54000</v>
      </c>
      <c r="L8" s="34"/>
      <c r="M8" s="34"/>
      <c r="N8" s="34">
        <f t="shared" si="4"/>
        <v>188000</v>
      </c>
    </row>
    <row r="9" spans="1:14" ht="20.100000000000001" customHeight="1" x14ac:dyDescent="0.15">
      <c r="A9" s="32">
        <v>6</v>
      </c>
      <c r="B9" s="36" t="s">
        <v>5</v>
      </c>
      <c r="C9" s="34">
        <v>172</v>
      </c>
      <c r="D9" s="34">
        <v>6</v>
      </c>
      <c r="E9" s="34">
        <f t="shared" si="0"/>
        <v>60000</v>
      </c>
      <c r="F9" s="44">
        <v>8</v>
      </c>
      <c r="G9" s="34">
        <f t="shared" si="1"/>
        <v>80000</v>
      </c>
      <c r="H9" s="44">
        <v>17</v>
      </c>
      <c r="I9" s="34">
        <f t="shared" si="2"/>
        <v>102000</v>
      </c>
      <c r="J9" s="44">
        <v>33</v>
      </c>
      <c r="K9" s="34">
        <f t="shared" si="3"/>
        <v>99000</v>
      </c>
      <c r="L9" s="34"/>
      <c r="M9" s="34"/>
      <c r="N9" s="34">
        <f t="shared" si="4"/>
        <v>341000</v>
      </c>
    </row>
    <row r="10" spans="1:14" ht="20.100000000000001" customHeight="1" x14ac:dyDescent="0.15">
      <c r="A10" s="32">
        <v>7</v>
      </c>
      <c r="B10" s="36" t="s">
        <v>6</v>
      </c>
      <c r="C10" s="34">
        <v>235</v>
      </c>
      <c r="D10" s="34">
        <v>5</v>
      </c>
      <c r="E10" s="34">
        <f t="shared" si="0"/>
        <v>50000</v>
      </c>
      <c r="F10" s="44">
        <v>12</v>
      </c>
      <c r="G10" s="34">
        <f t="shared" si="1"/>
        <v>120000</v>
      </c>
      <c r="H10" s="44">
        <v>23</v>
      </c>
      <c r="I10" s="34">
        <f t="shared" si="2"/>
        <v>138000</v>
      </c>
      <c r="J10" s="44">
        <v>46</v>
      </c>
      <c r="K10" s="34">
        <f t="shared" si="3"/>
        <v>138000</v>
      </c>
      <c r="L10" s="34"/>
      <c r="M10" s="34"/>
      <c r="N10" s="34">
        <f t="shared" si="4"/>
        <v>446000</v>
      </c>
    </row>
    <row r="11" spans="1:14" ht="20.100000000000001" customHeight="1" x14ac:dyDescent="0.15">
      <c r="A11" s="41">
        <v>8</v>
      </c>
      <c r="B11" s="36" t="s">
        <v>7</v>
      </c>
      <c r="C11" s="34">
        <v>227</v>
      </c>
      <c r="D11" s="34">
        <v>5</v>
      </c>
      <c r="E11" s="34">
        <f t="shared" si="0"/>
        <v>50000</v>
      </c>
      <c r="F11" s="44">
        <v>11</v>
      </c>
      <c r="G11" s="34">
        <f t="shared" si="1"/>
        <v>110000</v>
      </c>
      <c r="H11" s="44">
        <v>22</v>
      </c>
      <c r="I11" s="34">
        <f t="shared" si="2"/>
        <v>132000</v>
      </c>
      <c r="J11" s="44">
        <v>44</v>
      </c>
      <c r="K11" s="34">
        <f t="shared" si="3"/>
        <v>132000</v>
      </c>
      <c r="L11" s="34"/>
      <c r="M11" s="34"/>
      <c r="N11" s="34">
        <f t="shared" si="4"/>
        <v>424000</v>
      </c>
    </row>
    <row r="12" spans="1:14" ht="20.100000000000001" customHeight="1" x14ac:dyDescent="0.15">
      <c r="A12" s="32">
        <v>9</v>
      </c>
      <c r="B12" s="36" t="s">
        <v>8</v>
      </c>
      <c r="C12" s="34">
        <v>113</v>
      </c>
      <c r="D12" s="34">
        <v>2</v>
      </c>
      <c r="E12" s="34">
        <f t="shared" si="0"/>
        <v>20000</v>
      </c>
      <c r="F12" s="44">
        <v>6</v>
      </c>
      <c r="G12" s="34">
        <f t="shared" si="1"/>
        <v>60000</v>
      </c>
      <c r="H12" s="44">
        <v>11</v>
      </c>
      <c r="I12" s="34">
        <f t="shared" si="2"/>
        <v>66000</v>
      </c>
      <c r="J12" s="44">
        <v>22</v>
      </c>
      <c r="K12" s="34">
        <f t="shared" si="3"/>
        <v>66000</v>
      </c>
      <c r="L12" s="34"/>
      <c r="M12" s="34"/>
      <c r="N12" s="34">
        <f t="shared" si="4"/>
        <v>212000</v>
      </c>
    </row>
    <row r="13" spans="1:14" ht="20.100000000000001" customHeight="1" x14ac:dyDescent="0.15">
      <c r="A13" s="32">
        <v>10</v>
      </c>
      <c r="B13" s="36" t="s">
        <v>9</v>
      </c>
      <c r="C13" s="34">
        <v>205</v>
      </c>
      <c r="D13" s="34">
        <v>25</v>
      </c>
      <c r="E13" s="34">
        <f t="shared" si="0"/>
        <v>250000</v>
      </c>
      <c r="F13" s="44">
        <v>9</v>
      </c>
      <c r="G13" s="34">
        <f t="shared" si="1"/>
        <v>90000</v>
      </c>
      <c r="H13" s="44">
        <v>18</v>
      </c>
      <c r="I13" s="34">
        <f t="shared" si="2"/>
        <v>108000</v>
      </c>
      <c r="J13" s="44">
        <v>36</v>
      </c>
      <c r="K13" s="34">
        <f t="shared" si="3"/>
        <v>108000</v>
      </c>
      <c r="L13" s="34"/>
      <c r="M13" s="34"/>
      <c r="N13" s="34">
        <f t="shared" si="4"/>
        <v>556000</v>
      </c>
    </row>
    <row r="14" spans="1:14" ht="20.100000000000001" customHeight="1" x14ac:dyDescent="0.15">
      <c r="A14" s="32">
        <v>11</v>
      </c>
      <c r="B14" s="32" t="s">
        <v>40</v>
      </c>
      <c r="C14" s="34">
        <v>88</v>
      </c>
      <c r="D14" s="34">
        <v>0</v>
      </c>
      <c r="E14" s="34">
        <f t="shared" si="0"/>
        <v>0</v>
      </c>
      <c r="F14" s="44">
        <v>4</v>
      </c>
      <c r="G14" s="34">
        <f t="shared" si="1"/>
        <v>40000</v>
      </c>
      <c r="H14" s="44">
        <v>9</v>
      </c>
      <c r="I14" s="34">
        <f t="shared" si="2"/>
        <v>54000</v>
      </c>
      <c r="J14" s="44">
        <v>18</v>
      </c>
      <c r="K14" s="34">
        <f t="shared" si="3"/>
        <v>54000</v>
      </c>
      <c r="L14" s="34"/>
      <c r="M14" s="34"/>
      <c r="N14" s="34">
        <f t="shared" si="4"/>
        <v>148000</v>
      </c>
    </row>
    <row r="15" spans="1:14" ht="20.100000000000001" customHeight="1" x14ac:dyDescent="0.15">
      <c r="A15" s="32">
        <v>12</v>
      </c>
      <c r="B15" s="36" t="s">
        <v>10</v>
      </c>
      <c r="C15" s="34">
        <v>154</v>
      </c>
      <c r="D15" s="34">
        <v>12</v>
      </c>
      <c r="E15" s="34">
        <f t="shared" si="0"/>
        <v>120000</v>
      </c>
      <c r="F15" s="44">
        <v>7</v>
      </c>
      <c r="G15" s="34">
        <f t="shared" si="1"/>
        <v>70000</v>
      </c>
      <c r="H15" s="44">
        <v>14</v>
      </c>
      <c r="I15" s="34">
        <f t="shared" si="2"/>
        <v>84000</v>
      </c>
      <c r="J15" s="44">
        <v>28</v>
      </c>
      <c r="K15" s="34">
        <f t="shared" si="3"/>
        <v>84000</v>
      </c>
      <c r="L15" s="34"/>
      <c r="M15" s="34"/>
      <c r="N15" s="34">
        <f t="shared" si="4"/>
        <v>358000</v>
      </c>
    </row>
    <row r="16" spans="1:14" ht="20.100000000000001" customHeight="1" x14ac:dyDescent="0.15">
      <c r="A16" s="32">
        <v>13</v>
      </c>
      <c r="B16" s="36" t="s">
        <v>11</v>
      </c>
      <c r="C16" s="34">
        <v>96</v>
      </c>
      <c r="D16" s="34">
        <v>18</v>
      </c>
      <c r="E16" s="34">
        <f t="shared" si="0"/>
        <v>180000</v>
      </c>
      <c r="F16" s="44">
        <v>4</v>
      </c>
      <c r="G16" s="34">
        <f t="shared" si="1"/>
        <v>40000</v>
      </c>
      <c r="H16" s="44">
        <v>8</v>
      </c>
      <c r="I16" s="34">
        <f t="shared" si="2"/>
        <v>48000</v>
      </c>
      <c r="J16" s="44">
        <v>16</v>
      </c>
      <c r="K16" s="34">
        <f t="shared" si="3"/>
        <v>48000</v>
      </c>
      <c r="L16" s="34"/>
      <c r="M16" s="34"/>
      <c r="N16" s="34">
        <f t="shared" si="4"/>
        <v>316000</v>
      </c>
    </row>
    <row r="17" spans="1:14" ht="20.100000000000001" customHeight="1" x14ac:dyDescent="0.15">
      <c r="A17" s="32">
        <v>14</v>
      </c>
      <c r="B17" s="36" t="s">
        <v>12</v>
      </c>
      <c r="C17" s="34">
        <v>97</v>
      </c>
      <c r="D17" s="34">
        <v>10</v>
      </c>
      <c r="E17" s="34">
        <f t="shared" si="0"/>
        <v>100000</v>
      </c>
      <c r="F17" s="44">
        <v>4</v>
      </c>
      <c r="G17" s="34">
        <f t="shared" si="1"/>
        <v>40000</v>
      </c>
      <c r="H17" s="44">
        <v>9</v>
      </c>
      <c r="I17" s="34">
        <f t="shared" si="2"/>
        <v>54000</v>
      </c>
      <c r="J17" s="44">
        <v>17</v>
      </c>
      <c r="K17" s="34">
        <f t="shared" si="3"/>
        <v>51000</v>
      </c>
      <c r="L17" s="34"/>
      <c r="M17" s="34"/>
      <c r="N17" s="34">
        <f t="shared" si="4"/>
        <v>245000</v>
      </c>
    </row>
    <row r="18" spans="1:14" ht="20.100000000000001" customHeight="1" x14ac:dyDescent="0.15">
      <c r="A18" s="32">
        <v>15</v>
      </c>
      <c r="B18" s="36" t="s">
        <v>22</v>
      </c>
      <c r="C18" s="34">
        <v>144</v>
      </c>
      <c r="D18" s="34">
        <v>9</v>
      </c>
      <c r="E18" s="34">
        <f t="shared" si="0"/>
        <v>90000</v>
      </c>
      <c r="F18" s="44">
        <v>7</v>
      </c>
      <c r="G18" s="34">
        <f t="shared" si="1"/>
        <v>70000</v>
      </c>
      <c r="H18" s="44">
        <v>14</v>
      </c>
      <c r="I18" s="34">
        <f t="shared" si="2"/>
        <v>84000</v>
      </c>
      <c r="J18" s="44">
        <v>27</v>
      </c>
      <c r="K18" s="34">
        <f t="shared" si="3"/>
        <v>81000</v>
      </c>
      <c r="L18" s="34"/>
      <c r="M18" s="34"/>
      <c r="N18" s="34">
        <f t="shared" si="4"/>
        <v>325000</v>
      </c>
    </row>
    <row r="19" spans="1:14" ht="20.100000000000001" customHeight="1" x14ac:dyDescent="0.15">
      <c r="A19" s="32">
        <v>16</v>
      </c>
      <c r="B19" s="36" t="s">
        <v>23</v>
      </c>
      <c r="C19" s="34">
        <v>131</v>
      </c>
      <c r="D19" s="34">
        <v>1</v>
      </c>
      <c r="E19" s="34">
        <f t="shared" si="0"/>
        <v>10000</v>
      </c>
      <c r="F19" s="44">
        <v>7</v>
      </c>
      <c r="G19" s="34">
        <f t="shared" si="1"/>
        <v>70000</v>
      </c>
      <c r="H19" s="44">
        <v>13</v>
      </c>
      <c r="I19" s="34">
        <f t="shared" si="2"/>
        <v>78000</v>
      </c>
      <c r="J19" s="44">
        <v>26</v>
      </c>
      <c r="K19" s="34">
        <f t="shared" si="3"/>
        <v>78000</v>
      </c>
      <c r="L19" s="34">
        <v>22</v>
      </c>
      <c r="M19" s="34">
        <f>L19*2200</f>
        <v>48400</v>
      </c>
      <c r="N19" s="34">
        <f t="shared" si="4"/>
        <v>236000</v>
      </c>
    </row>
    <row r="20" spans="1:14" ht="20.100000000000001" customHeight="1" x14ac:dyDescent="0.15">
      <c r="A20" s="32">
        <v>17</v>
      </c>
      <c r="B20" s="36" t="s">
        <v>13</v>
      </c>
      <c r="C20" s="34">
        <v>114</v>
      </c>
      <c r="D20" s="34">
        <v>1</v>
      </c>
      <c r="E20" s="34">
        <f t="shared" si="0"/>
        <v>10000</v>
      </c>
      <c r="F20" s="44">
        <v>6</v>
      </c>
      <c r="G20" s="34">
        <f t="shared" si="1"/>
        <v>60000</v>
      </c>
      <c r="H20" s="44">
        <v>11</v>
      </c>
      <c r="I20" s="34">
        <f t="shared" si="2"/>
        <v>66000</v>
      </c>
      <c r="J20" s="44">
        <v>23</v>
      </c>
      <c r="K20" s="34">
        <f t="shared" si="3"/>
        <v>69000</v>
      </c>
      <c r="L20" s="34">
        <v>13</v>
      </c>
      <c r="M20" s="34">
        <f>L20*2200</f>
        <v>28600</v>
      </c>
      <c r="N20" s="34">
        <f t="shared" si="4"/>
        <v>205000</v>
      </c>
    </row>
    <row r="21" spans="1:14" ht="20.100000000000001" customHeight="1" x14ac:dyDescent="0.15">
      <c r="A21" s="32">
        <v>18</v>
      </c>
      <c r="B21" s="36" t="s">
        <v>14</v>
      </c>
      <c r="C21" s="34">
        <v>137</v>
      </c>
      <c r="D21" s="34">
        <v>0</v>
      </c>
      <c r="E21" s="34">
        <f t="shared" si="0"/>
        <v>0</v>
      </c>
      <c r="F21" s="44">
        <v>7</v>
      </c>
      <c r="G21" s="34">
        <f t="shared" si="1"/>
        <v>70000</v>
      </c>
      <c r="H21" s="44">
        <v>14</v>
      </c>
      <c r="I21" s="34">
        <f t="shared" si="2"/>
        <v>84000</v>
      </c>
      <c r="J21" s="44">
        <v>27</v>
      </c>
      <c r="K21" s="34">
        <f t="shared" si="3"/>
        <v>81000</v>
      </c>
      <c r="L21" s="34"/>
      <c r="M21" s="34"/>
      <c r="N21" s="34">
        <f t="shared" si="4"/>
        <v>235000</v>
      </c>
    </row>
    <row r="22" spans="1:14" ht="20.100000000000001" customHeight="1" x14ac:dyDescent="0.15">
      <c r="A22" s="32">
        <v>19</v>
      </c>
      <c r="B22" s="36" t="s">
        <v>15</v>
      </c>
      <c r="C22" s="34">
        <v>186</v>
      </c>
      <c r="D22" s="34">
        <v>26</v>
      </c>
      <c r="E22" s="34">
        <f t="shared" si="0"/>
        <v>260000</v>
      </c>
      <c r="F22" s="44">
        <v>8</v>
      </c>
      <c r="G22" s="34">
        <f t="shared" si="1"/>
        <v>80000</v>
      </c>
      <c r="H22" s="44">
        <v>16</v>
      </c>
      <c r="I22" s="34">
        <f t="shared" si="2"/>
        <v>96000</v>
      </c>
      <c r="J22" s="44">
        <v>32</v>
      </c>
      <c r="K22" s="34">
        <f t="shared" si="3"/>
        <v>96000</v>
      </c>
      <c r="L22" s="34">
        <v>108</v>
      </c>
      <c r="M22" s="34">
        <f>L22*2200</f>
        <v>237600</v>
      </c>
      <c r="N22" s="34">
        <f t="shared" si="4"/>
        <v>532000</v>
      </c>
    </row>
    <row r="23" spans="1:14" ht="20.100000000000001" customHeight="1" x14ac:dyDescent="0.15">
      <c r="A23" s="32">
        <v>20</v>
      </c>
      <c r="B23" s="32" t="s">
        <v>41</v>
      </c>
      <c r="C23" s="34">
        <v>98</v>
      </c>
      <c r="D23" s="34">
        <v>0</v>
      </c>
      <c r="E23" s="34">
        <f t="shared" si="0"/>
        <v>0</v>
      </c>
      <c r="F23" s="44">
        <v>5</v>
      </c>
      <c r="G23" s="34">
        <f t="shared" si="1"/>
        <v>50000</v>
      </c>
      <c r="H23" s="44">
        <v>10</v>
      </c>
      <c r="I23" s="34">
        <f t="shared" si="2"/>
        <v>60000</v>
      </c>
      <c r="J23" s="44">
        <v>20</v>
      </c>
      <c r="K23" s="34">
        <f t="shared" si="3"/>
        <v>60000</v>
      </c>
      <c r="L23" s="34"/>
      <c r="M23" s="34"/>
      <c r="N23" s="34">
        <f t="shared" si="4"/>
        <v>170000</v>
      </c>
    </row>
    <row r="24" spans="1:14" ht="20.100000000000001" customHeight="1" x14ac:dyDescent="0.15">
      <c r="A24" s="32">
        <v>21</v>
      </c>
      <c r="B24" s="36" t="s">
        <v>16</v>
      </c>
      <c r="C24" s="34">
        <v>278</v>
      </c>
      <c r="D24" s="34">
        <v>18</v>
      </c>
      <c r="E24" s="34">
        <f t="shared" si="0"/>
        <v>180000</v>
      </c>
      <c r="F24" s="44">
        <v>13</v>
      </c>
      <c r="G24" s="34">
        <f t="shared" si="1"/>
        <v>130000</v>
      </c>
      <c r="H24" s="44">
        <v>26</v>
      </c>
      <c r="I24" s="34">
        <f t="shared" si="2"/>
        <v>156000</v>
      </c>
      <c r="J24" s="44">
        <v>52</v>
      </c>
      <c r="K24" s="34">
        <f t="shared" si="3"/>
        <v>156000</v>
      </c>
      <c r="L24" s="34"/>
      <c r="M24" s="34"/>
      <c r="N24" s="34">
        <f t="shared" si="4"/>
        <v>622000</v>
      </c>
    </row>
    <row r="25" spans="1:14" ht="20.100000000000001" customHeight="1" x14ac:dyDescent="0.15">
      <c r="A25" s="32">
        <v>22</v>
      </c>
      <c r="B25" s="36" t="s">
        <v>17</v>
      </c>
      <c r="C25" s="34">
        <v>170</v>
      </c>
      <c r="D25" s="34">
        <v>13</v>
      </c>
      <c r="E25" s="34">
        <f t="shared" si="0"/>
        <v>130000</v>
      </c>
      <c r="F25" s="44">
        <v>8</v>
      </c>
      <c r="G25" s="34">
        <f t="shared" si="1"/>
        <v>80000</v>
      </c>
      <c r="H25" s="44">
        <v>16</v>
      </c>
      <c r="I25" s="34">
        <f t="shared" si="2"/>
        <v>96000</v>
      </c>
      <c r="J25" s="44">
        <v>31</v>
      </c>
      <c r="K25" s="34">
        <f t="shared" si="3"/>
        <v>93000</v>
      </c>
      <c r="L25" s="34"/>
      <c r="M25" s="34"/>
      <c r="N25" s="34">
        <f t="shared" si="4"/>
        <v>399000</v>
      </c>
    </row>
    <row r="26" spans="1:14" ht="20.100000000000001" customHeight="1" x14ac:dyDescent="0.15">
      <c r="A26" s="32">
        <v>23</v>
      </c>
      <c r="B26" s="36" t="s">
        <v>18</v>
      </c>
      <c r="C26" s="34">
        <v>38</v>
      </c>
      <c r="D26" s="34">
        <v>1</v>
      </c>
      <c r="E26" s="34">
        <f t="shared" si="0"/>
        <v>10000</v>
      </c>
      <c r="F26" s="44">
        <v>2</v>
      </c>
      <c r="G26" s="34">
        <f t="shared" si="1"/>
        <v>20000</v>
      </c>
      <c r="H26" s="44">
        <v>4</v>
      </c>
      <c r="I26" s="34">
        <f t="shared" si="2"/>
        <v>24000</v>
      </c>
      <c r="J26" s="44">
        <v>7</v>
      </c>
      <c r="K26" s="34">
        <f t="shared" si="3"/>
        <v>21000</v>
      </c>
      <c r="L26" s="34"/>
      <c r="M26" s="34"/>
      <c r="N26" s="34">
        <f t="shared" si="4"/>
        <v>75000</v>
      </c>
    </row>
    <row r="27" spans="1:14" ht="20.100000000000001" customHeight="1" x14ac:dyDescent="0.15">
      <c r="A27" s="32">
        <v>24</v>
      </c>
      <c r="B27" s="36" t="s">
        <v>24</v>
      </c>
      <c r="C27" s="34">
        <v>15</v>
      </c>
      <c r="D27" s="34">
        <v>0</v>
      </c>
      <c r="E27" s="34">
        <f t="shared" si="0"/>
        <v>0</v>
      </c>
      <c r="F27" s="44">
        <v>1</v>
      </c>
      <c r="G27" s="34">
        <f t="shared" si="1"/>
        <v>10000</v>
      </c>
      <c r="H27" s="44">
        <v>2</v>
      </c>
      <c r="I27" s="34">
        <f t="shared" si="2"/>
        <v>12000</v>
      </c>
      <c r="J27" s="44">
        <v>3</v>
      </c>
      <c r="K27" s="34">
        <f t="shared" si="3"/>
        <v>9000</v>
      </c>
      <c r="L27" s="34"/>
      <c r="M27" s="34"/>
      <c r="N27" s="34">
        <f t="shared" si="4"/>
        <v>31000</v>
      </c>
    </row>
    <row r="28" spans="1:14" ht="20.100000000000001" customHeight="1" x14ac:dyDescent="0.15">
      <c r="A28" s="32">
        <v>25</v>
      </c>
      <c r="B28" s="32" t="s">
        <v>42</v>
      </c>
      <c r="C28" s="34">
        <v>60</v>
      </c>
      <c r="D28" s="34">
        <v>0</v>
      </c>
      <c r="E28" s="34">
        <f t="shared" si="0"/>
        <v>0</v>
      </c>
      <c r="F28" s="44">
        <v>3</v>
      </c>
      <c r="G28" s="34">
        <f t="shared" si="1"/>
        <v>30000</v>
      </c>
      <c r="H28" s="44">
        <v>6</v>
      </c>
      <c r="I28" s="34">
        <f t="shared" si="2"/>
        <v>36000</v>
      </c>
      <c r="J28" s="44">
        <v>12</v>
      </c>
      <c r="K28" s="34">
        <f t="shared" si="3"/>
        <v>36000</v>
      </c>
      <c r="L28" s="34"/>
      <c r="M28" s="34"/>
      <c r="N28" s="34">
        <f t="shared" si="4"/>
        <v>102000</v>
      </c>
    </row>
    <row r="29" spans="1:14" ht="20.100000000000001" customHeight="1" x14ac:dyDescent="0.15">
      <c r="A29" s="37"/>
      <c r="B29" s="32" t="s">
        <v>19</v>
      </c>
      <c r="C29" s="34">
        <f>SUM(C4:C28)</f>
        <v>3280</v>
      </c>
      <c r="D29" s="34">
        <f t="shared" ref="D29" si="5">SUM(D4:D28)</f>
        <v>173</v>
      </c>
      <c r="E29" s="34">
        <f>SUM(E4:E28)</f>
        <v>1730000</v>
      </c>
      <c r="F29" s="44">
        <f t="shared" ref="F29:N29" si="6">SUM(F4:F28)</f>
        <v>156</v>
      </c>
      <c r="G29" s="34">
        <f t="shared" si="6"/>
        <v>1560000</v>
      </c>
      <c r="H29" s="44">
        <f>SUM(H4:H28)</f>
        <v>313</v>
      </c>
      <c r="I29" s="34">
        <f t="shared" si="6"/>
        <v>1878000</v>
      </c>
      <c r="J29" s="44">
        <f>SUM(J4:J28)</f>
        <v>620</v>
      </c>
      <c r="K29" s="34">
        <f t="shared" si="6"/>
        <v>1860000</v>
      </c>
      <c r="L29" s="34">
        <f t="shared" si="6"/>
        <v>143</v>
      </c>
      <c r="M29" s="34">
        <f t="shared" si="6"/>
        <v>314600</v>
      </c>
      <c r="N29" s="34">
        <f t="shared" si="6"/>
        <v>7028000</v>
      </c>
    </row>
  </sheetData>
  <mergeCells count="9">
    <mergeCell ref="A1:N1"/>
    <mergeCell ref="A2:A3"/>
    <mergeCell ref="B2:B3"/>
    <mergeCell ref="C2:C3"/>
    <mergeCell ref="H2:I2"/>
    <mergeCell ref="L2:M2"/>
    <mergeCell ref="N2:N3"/>
    <mergeCell ref="D2:G2"/>
    <mergeCell ref="J2:K2"/>
  </mergeCells>
  <phoneticPr fontId="12" type="noConversion"/>
  <pageMargins left="0.75" right="0.75" top="0.8" bottom="0.8" header="0.5" footer="0.5"/>
  <pageSetup paperSize="9" scale="77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9"/>
  <sheetViews>
    <sheetView workbookViewId="0">
      <selection activeCell="K17" sqref="K17"/>
    </sheetView>
  </sheetViews>
  <sheetFormatPr defaultRowHeight="14.25" x14ac:dyDescent="0.15"/>
  <cols>
    <col min="1" max="1" width="6.625" customWidth="1"/>
    <col min="2" max="2" width="30.625" customWidth="1"/>
    <col min="3" max="8" width="13.625" customWidth="1"/>
    <col min="9" max="9" width="10.625" customWidth="1"/>
  </cols>
  <sheetData>
    <row r="1" spans="1:16" ht="30" customHeight="1" x14ac:dyDescent="0.15">
      <c r="A1" s="52" t="s">
        <v>69</v>
      </c>
      <c r="B1" s="52"/>
      <c r="C1" s="52"/>
      <c r="D1" s="52"/>
      <c r="E1" s="52"/>
      <c r="F1" s="52"/>
      <c r="G1" s="52"/>
      <c r="H1" s="52"/>
      <c r="I1" s="1"/>
      <c r="J1" s="1"/>
      <c r="K1" s="1"/>
      <c r="L1" s="1"/>
      <c r="M1" s="1"/>
      <c r="N1" s="1"/>
      <c r="O1" s="1"/>
      <c r="P1" s="1"/>
    </row>
    <row r="2" spans="1:16" ht="20.100000000000001" customHeight="1" x14ac:dyDescent="0.15">
      <c r="A2" s="77" t="s">
        <v>0</v>
      </c>
      <c r="B2" s="77" t="s">
        <v>1</v>
      </c>
      <c r="C2" s="63" t="s">
        <v>37</v>
      </c>
      <c r="D2" s="63" t="s">
        <v>59</v>
      </c>
      <c r="E2" s="63" t="s">
        <v>60</v>
      </c>
      <c r="F2" s="63" t="s">
        <v>61</v>
      </c>
      <c r="G2" s="63" t="s">
        <v>62</v>
      </c>
      <c r="H2" s="63" t="s">
        <v>63</v>
      </c>
    </row>
    <row r="3" spans="1:16" ht="20.100000000000001" customHeight="1" x14ac:dyDescent="0.15">
      <c r="A3" s="78"/>
      <c r="B3" s="77"/>
      <c r="C3" s="63"/>
      <c r="D3" s="63"/>
      <c r="E3" s="63"/>
      <c r="F3" s="63"/>
      <c r="G3" s="63"/>
      <c r="H3" s="63"/>
    </row>
    <row r="4" spans="1:16" ht="20.100000000000001" customHeight="1" x14ac:dyDescent="0.15">
      <c r="A4" s="2">
        <v>1</v>
      </c>
      <c r="B4" s="9" t="s">
        <v>38</v>
      </c>
      <c r="C4" s="6">
        <f>'2022级博士'!K4</f>
        <v>0</v>
      </c>
      <c r="D4" s="28">
        <f>'2023级博士'!K4</f>
        <v>0</v>
      </c>
      <c r="E4" s="6">
        <f>'2022级硕士'!L4</f>
        <v>0</v>
      </c>
      <c r="F4" s="6">
        <f>'2023级硕士'!L4</f>
        <v>66000</v>
      </c>
      <c r="G4" s="6">
        <f>'2024级硕士'!N4</f>
        <v>80000</v>
      </c>
      <c r="H4" s="6">
        <f t="shared" ref="H4:H28" si="0">SUM(C4:G4)</f>
        <v>146000</v>
      </c>
    </row>
    <row r="5" spans="1:16" ht="20.100000000000001" customHeight="1" x14ac:dyDescent="0.15">
      <c r="A5" s="2">
        <v>2</v>
      </c>
      <c r="B5" s="11" t="s">
        <v>39</v>
      </c>
      <c r="C5" s="28">
        <f>'2022级博士'!K5</f>
        <v>14800</v>
      </c>
      <c r="D5" s="28">
        <f>'2023级博士'!K5</f>
        <v>22200.000000000004</v>
      </c>
      <c r="E5" s="28">
        <f>'2022级硕士'!L5</f>
        <v>113000</v>
      </c>
      <c r="F5" s="28">
        <f>'2023级硕士'!L5</f>
        <v>242000</v>
      </c>
      <c r="G5" s="28">
        <f>'2024级硕士'!N5</f>
        <v>239000</v>
      </c>
      <c r="H5" s="6">
        <f t="shared" si="0"/>
        <v>631000</v>
      </c>
    </row>
    <row r="6" spans="1:16" ht="20.100000000000001" customHeight="1" x14ac:dyDescent="0.15">
      <c r="A6" s="2">
        <v>3</v>
      </c>
      <c r="B6" s="8" t="s">
        <v>2</v>
      </c>
      <c r="C6" s="28">
        <f>'2022级博士'!K6</f>
        <v>7400</v>
      </c>
      <c r="D6" s="28">
        <f>'2023级博士'!K6</f>
        <v>11100.000000000002</v>
      </c>
      <c r="E6" s="28">
        <f>'2022级硕士'!L6</f>
        <v>176000</v>
      </c>
      <c r="F6" s="28">
        <f>'2023级硕士'!L6</f>
        <v>242000</v>
      </c>
      <c r="G6" s="28">
        <f>'2024级硕士'!N6</f>
        <v>202000</v>
      </c>
      <c r="H6" s="6">
        <f t="shared" si="0"/>
        <v>638500</v>
      </c>
    </row>
    <row r="7" spans="1:16" ht="20.100000000000001" customHeight="1" x14ac:dyDescent="0.15">
      <c r="A7" s="2">
        <v>4</v>
      </c>
      <c r="B7" s="8" t="s">
        <v>3</v>
      </c>
      <c r="C7" s="28">
        <f>'2022级博士'!K7</f>
        <v>18500</v>
      </c>
      <c r="D7" s="28">
        <f>'2023级博士'!K7</f>
        <v>14800</v>
      </c>
      <c r="E7" s="28">
        <f>'2022级硕士'!L7</f>
        <v>352000</v>
      </c>
      <c r="F7" s="28">
        <f>'2023级硕士'!L7</f>
        <v>349000</v>
      </c>
      <c r="G7" s="28">
        <f>'2024级硕士'!N7</f>
        <v>341000</v>
      </c>
      <c r="H7" s="6">
        <f t="shared" si="0"/>
        <v>1075300</v>
      </c>
    </row>
    <row r="8" spans="1:16" ht="20.100000000000001" customHeight="1" x14ac:dyDescent="0.15">
      <c r="A8" s="2">
        <v>5</v>
      </c>
      <c r="B8" s="8" t="s">
        <v>4</v>
      </c>
      <c r="C8" s="28">
        <f>'2022级博士'!K8</f>
        <v>0</v>
      </c>
      <c r="D8" s="28">
        <f>'2023级博士'!K8</f>
        <v>0</v>
      </c>
      <c r="E8" s="28">
        <f>'2022级硕士'!L8</f>
        <v>217000</v>
      </c>
      <c r="F8" s="28">
        <f>'2023级硕士'!L8</f>
        <v>217000</v>
      </c>
      <c r="G8" s="28">
        <f>'2024级硕士'!N8</f>
        <v>188000</v>
      </c>
      <c r="H8" s="6">
        <f t="shared" si="0"/>
        <v>622000</v>
      </c>
    </row>
    <row r="9" spans="1:16" ht="20.100000000000001" customHeight="1" x14ac:dyDescent="0.15">
      <c r="A9" s="2">
        <v>6</v>
      </c>
      <c r="B9" s="8" t="s">
        <v>5</v>
      </c>
      <c r="C9" s="28">
        <f>'2022级博士'!K9</f>
        <v>59200</v>
      </c>
      <c r="D9" s="28">
        <f>'2023级博士'!K9</f>
        <v>62900</v>
      </c>
      <c r="E9" s="28">
        <f>'2022级硕士'!L9</f>
        <v>198000</v>
      </c>
      <c r="F9" s="28">
        <f>'2023级硕士'!L9</f>
        <v>355000</v>
      </c>
      <c r="G9" s="28">
        <f>'2024级硕士'!N9</f>
        <v>341000</v>
      </c>
      <c r="H9" s="6">
        <f t="shared" si="0"/>
        <v>1016100</v>
      </c>
    </row>
    <row r="10" spans="1:16" ht="20.100000000000001" customHeight="1" x14ac:dyDescent="0.15">
      <c r="A10" s="2">
        <v>7</v>
      </c>
      <c r="B10" s="8" t="s">
        <v>6</v>
      </c>
      <c r="C10" s="28">
        <f>'2022级博士'!K10</f>
        <v>48100</v>
      </c>
      <c r="D10" s="28">
        <f>'2023级博士'!K10</f>
        <v>59200</v>
      </c>
      <c r="E10" s="28">
        <f>'2022级硕士'!L10</f>
        <v>509000</v>
      </c>
      <c r="F10" s="28">
        <f>'2023级硕士'!L10</f>
        <v>503000</v>
      </c>
      <c r="G10" s="28">
        <f>'2024级硕士'!N10</f>
        <v>446000</v>
      </c>
      <c r="H10" s="6">
        <f t="shared" si="0"/>
        <v>1565300</v>
      </c>
    </row>
    <row r="11" spans="1:16" ht="20.100000000000001" customHeight="1" x14ac:dyDescent="0.15">
      <c r="A11" s="2">
        <v>8</v>
      </c>
      <c r="B11" s="8" t="s">
        <v>7</v>
      </c>
      <c r="C11" s="28">
        <f>'2022级博士'!K11</f>
        <v>7400</v>
      </c>
      <c r="D11" s="28">
        <f>'2023级博士'!K11</f>
        <v>11100.000000000002</v>
      </c>
      <c r="E11" s="28">
        <f>'2022级硕士'!L11</f>
        <v>88000</v>
      </c>
      <c r="F11" s="28">
        <f>'2023级硕士'!L11</f>
        <v>506000</v>
      </c>
      <c r="G11" s="28">
        <f>'2024级硕士'!N11</f>
        <v>424000</v>
      </c>
      <c r="H11" s="6">
        <f t="shared" si="0"/>
        <v>1036500</v>
      </c>
    </row>
    <row r="12" spans="1:16" ht="20.100000000000001" customHeight="1" x14ac:dyDescent="0.15">
      <c r="A12" s="2">
        <v>9</v>
      </c>
      <c r="B12" s="8" t="s">
        <v>8</v>
      </c>
      <c r="C12" s="28">
        <f>'2022级博士'!K12</f>
        <v>0</v>
      </c>
      <c r="D12" s="28">
        <f>'2023级博士'!K12</f>
        <v>11100.000000000002</v>
      </c>
      <c r="E12" s="28">
        <f>'2022级硕士'!L12</f>
        <v>242000</v>
      </c>
      <c r="F12" s="28">
        <f>'2023级硕士'!L12</f>
        <v>242000</v>
      </c>
      <c r="G12" s="28">
        <f>'2024级硕士'!N12</f>
        <v>212000</v>
      </c>
      <c r="H12" s="6">
        <f t="shared" si="0"/>
        <v>707100</v>
      </c>
    </row>
    <row r="13" spans="1:16" ht="20.100000000000001" customHeight="1" x14ac:dyDescent="0.15">
      <c r="A13" s="2">
        <v>10</v>
      </c>
      <c r="B13" s="8" t="s">
        <v>9</v>
      </c>
      <c r="C13" s="28">
        <f>'2022级博士'!K13</f>
        <v>29600</v>
      </c>
      <c r="D13" s="28">
        <f>'2023级博士'!K13</f>
        <v>18500</v>
      </c>
      <c r="E13" s="28">
        <f>'2022级硕士'!L13</f>
        <v>311000</v>
      </c>
      <c r="F13" s="28">
        <f>'2023级硕士'!L13</f>
        <v>437000</v>
      </c>
      <c r="G13" s="28">
        <f>'2024级硕士'!N13</f>
        <v>556000</v>
      </c>
      <c r="H13" s="6">
        <f t="shared" si="0"/>
        <v>1352100</v>
      </c>
    </row>
    <row r="14" spans="1:16" ht="20.100000000000001" customHeight="1" x14ac:dyDescent="0.15">
      <c r="A14" s="2">
        <v>11</v>
      </c>
      <c r="B14" s="9" t="s">
        <v>40</v>
      </c>
      <c r="C14" s="28">
        <f>'2022级博士'!K14</f>
        <v>0</v>
      </c>
      <c r="D14" s="28">
        <f>'2023级博士'!K14</f>
        <v>0</v>
      </c>
      <c r="E14" s="28">
        <f>'2022级硕士'!L14</f>
        <v>132000</v>
      </c>
      <c r="F14" s="28">
        <f>'2023级硕士'!L14</f>
        <v>220000</v>
      </c>
      <c r="G14" s="28">
        <f>'2024级硕士'!N14</f>
        <v>148000</v>
      </c>
      <c r="H14" s="6">
        <f t="shared" si="0"/>
        <v>500000</v>
      </c>
    </row>
    <row r="15" spans="1:16" ht="20.100000000000001" customHeight="1" x14ac:dyDescent="0.15">
      <c r="A15" s="2">
        <v>12</v>
      </c>
      <c r="B15" s="8" t="s">
        <v>10</v>
      </c>
      <c r="C15" s="28">
        <f>'2022级博士'!K15</f>
        <v>37000</v>
      </c>
      <c r="D15" s="28">
        <f>'2023级博士'!K15</f>
        <v>44400.000000000007</v>
      </c>
      <c r="E15" s="28">
        <f>'2022级硕士'!L15</f>
        <v>286000</v>
      </c>
      <c r="F15" s="28">
        <f>'2023级硕士'!L15</f>
        <v>311000</v>
      </c>
      <c r="G15" s="28">
        <f>'2024级硕士'!N15</f>
        <v>358000</v>
      </c>
      <c r="H15" s="6">
        <f t="shared" si="0"/>
        <v>1036400</v>
      </c>
    </row>
    <row r="16" spans="1:16" ht="20.100000000000001" customHeight="1" x14ac:dyDescent="0.15">
      <c r="A16" s="2">
        <v>13</v>
      </c>
      <c r="B16" s="8" t="s">
        <v>11</v>
      </c>
      <c r="C16" s="28">
        <f>'2022级博士'!K16</f>
        <v>14800</v>
      </c>
      <c r="D16" s="28">
        <f>'2023级博士'!K16</f>
        <v>18500</v>
      </c>
      <c r="E16" s="28">
        <f>'2022级硕士'!L16</f>
        <v>198000</v>
      </c>
      <c r="F16" s="28">
        <f>'2023级硕士'!L16</f>
        <v>217000</v>
      </c>
      <c r="G16" s="28">
        <f>'2024级硕士'!N16</f>
        <v>316000</v>
      </c>
      <c r="H16" s="6">
        <f t="shared" si="0"/>
        <v>764300</v>
      </c>
    </row>
    <row r="17" spans="1:8" ht="20.100000000000001" customHeight="1" x14ac:dyDescent="0.15">
      <c r="A17" s="2">
        <v>14</v>
      </c>
      <c r="B17" s="8" t="s">
        <v>12</v>
      </c>
      <c r="C17" s="28">
        <f>'2022级博士'!K17</f>
        <v>11100.000000000002</v>
      </c>
      <c r="D17" s="28">
        <f>'2023级博士'!K17</f>
        <v>14800</v>
      </c>
      <c r="E17" s="28">
        <f>'2022级硕士'!L17</f>
        <v>176000</v>
      </c>
      <c r="F17" s="28">
        <f>'2023级硕士'!L17</f>
        <v>201000</v>
      </c>
      <c r="G17" s="28">
        <f>'2024级硕士'!N17</f>
        <v>245000</v>
      </c>
      <c r="H17" s="6">
        <f t="shared" si="0"/>
        <v>647900</v>
      </c>
    </row>
    <row r="18" spans="1:8" ht="20.100000000000001" customHeight="1" x14ac:dyDescent="0.15">
      <c r="A18" s="2">
        <v>15</v>
      </c>
      <c r="B18" s="8" t="s">
        <v>22</v>
      </c>
      <c r="C18" s="28">
        <f>'2022级博士'!K18</f>
        <v>37000</v>
      </c>
      <c r="D18" s="28">
        <f>'2023级博士'!K18</f>
        <v>48100</v>
      </c>
      <c r="E18" s="28">
        <f>'2022级硕士'!L18</f>
        <v>110000</v>
      </c>
      <c r="F18" s="28">
        <f>'2023级硕士'!L18</f>
        <v>311000</v>
      </c>
      <c r="G18" s="28">
        <f>'2024级硕士'!N18</f>
        <v>325000</v>
      </c>
      <c r="H18" s="6">
        <f t="shared" si="0"/>
        <v>831100</v>
      </c>
    </row>
    <row r="19" spans="1:8" ht="20.100000000000001" customHeight="1" x14ac:dyDescent="0.15">
      <c r="A19" s="2">
        <v>16</v>
      </c>
      <c r="B19" s="8" t="s">
        <v>23</v>
      </c>
      <c r="C19" s="28">
        <f>'2022级博士'!K19</f>
        <v>22200.000000000004</v>
      </c>
      <c r="D19" s="28">
        <f>'2023级博士'!K19</f>
        <v>37000</v>
      </c>
      <c r="E19" s="28">
        <f>'2022级硕士'!L19</f>
        <v>307200</v>
      </c>
      <c r="F19" s="28">
        <f>'2023级硕士'!L19</f>
        <v>320400</v>
      </c>
      <c r="G19" s="28">
        <f>'2024级硕士'!N19</f>
        <v>236000</v>
      </c>
      <c r="H19" s="6">
        <f t="shared" si="0"/>
        <v>922800</v>
      </c>
    </row>
    <row r="20" spans="1:8" ht="20.100000000000001" customHeight="1" x14ac:dyDescent="0.15">
      <c r="A20" s="2">
        <v>17</v>
      </c>
      <c r="B20" s="8" t="s">
        <v>13</v>
      </c>
      <c r="C20" s="28">
        <f>'2022级博士'!K20</f>
        <v>25900.000000000004</v>
      </c>
      <c r="D20" s="28">
        <f>'2023级博士'!K20</f>
        <v>29600</v>
      </c>
      <c r="E20" s="28">
        <f>'2022级硕士'!L20</f>
        <v>130600</v>
      </c>
      <c r="F20" s="28">
        <f>'2023级硕士'!L20</f>
        <v>259600</v>
      </c>
      <c r="G20" s="28">
        <f>'2024级硕士'!N20</f>
        <v>205000</v>
      </c>
      <c r="H20" s="6">
        <f t="shared" si="0"/>
        <v>650700</v>
      </c>
    </row>
    <row r="21" spans="1:8" ht="20.100000000000001" customHeight="1" x14ac:dyDescent="0.15">
      <c r="A21" s="2">
        <v>18</v>
      </c>
      <c r="B21" s="8" t="s">
        <v>14</v>
      </c>
      <c r="C21" s="28">
        <f>'2022级博士'!K21</f>
        <v>33300</v>
      </c>
      <c r="D21" s="28">
        <f>'2023级博士'!K21</f>
        <v>33300</v>
      </c>
      <c r="E21" s="28">
        <f>'2022级硕士'!L21</f>
        <v>245000</v>
      </c>
      <c r="F21" s="28">
        <f>'2023级硕士'!L21</f>
        <v>283000</v>
      </c>
      <c r="G21" s="28">
        <f>'2024级硕士'!N21</f>
        <v>235000</v>
      </c>
      <c r="H21" s="6">
        <f t="shared" si="0"/>
        <v>829600</v>
      </c>
    </row>
    <row r="22" spans="1:8" ht="20.100000000000001" customHeight="1" x14ac:dyDescent="0.15">
      <c r="A22" s="2">
        <v>19</v>
      </c>
      <c r="B22" s="8" t="s">
        <v>15</v>
      </c>
      <c r="C22" s="28">
        <f>'2022级博士'!K22</f>
        <v>48100</v>
      </c>
      <c r="D22" s="28">
        <f>'2023级博士'!K22</f>
        <v>33300</v>
      </c>
      <c r="E22" s="28">
        <f>'2022级硕士'!L22</f>
        <v>572000</v>
      </c>
      <c r="F22" s="28">
        <f>'2023级硕士'!L22</f>
        <v>671800</v>
      </c>
      <c r="G22" s="28">
        <f>'2024级硕士'!N22</f>
        <v>532000</v>
      </c>
      <c r="H22" s="6">
        <f t="shared" si="0"/>
        <v>1857200</v>
      </c>
    </row>
    <row r="23" spans="1:8" ht="20.100000000000001" customHeight="1" x14ac:dyDescent="0.15">
      <c r="A23" s="2">
        <v>20</v>
      </c>
      <c r="B23" s="9" t="s">
        <v>41</v>
      </c>
      <c r="C23" s="28">
        <f>'2022级博士'!K23</f>
        <v>37000</v>
      </c>
      <c r="D23" s="28">
        <f>'2023级博士'!K23</f>
        <v>40700</v>
      </c>
      <c r="E23" s="28">
        <f>'2022级硕士'!L23</f>
        <v>173000</v>
      </c>
      <c r="F23" s="28">
        <f>'2023级硕士'!L23</f>
        <v>201000</v>
      </c>
      <c r="G23" s="28">
        <f>'2024级硕士'!N23</f>
        <v>170000</v>
      </c>
      <c r="H23" s="6">
        <f t="shared" si="0"/>
        <v>621700</v>
      </c>
    </row>
    <row r="24" spans="1:8" ht="20.100000000000001" customHeight="1" x14ac:dyDescent="0.15">
      <c r="A24" s="2">
        <v>21</v>
      </c>
      <c r="B24" s="8" t="s">
        <v>16</v>
      </c>
      <c r="C24" s="28">
        <f>'2022级博士'!K24</f>
        <v>114700</v>
      </c>
      <c r="D24" s="28">
        <f>'2023级博士'!K24</f>
        <v>133200</v>
      </c>
      <c r="E24" s="28">
        <f>'2022级硕士'!L24</f>
        <v>371000</v>
      </c>
      <c r="F24" s="28">
        <f>'2023级硕士'!L24</f>
        <v>597000</v>
      </c>
      <c r="G24" s="28">
        <f>'2024级硕士'!N24</f>
        <v>622000</v>
      </c>
      <c r="H24" s="6">
        <f t="shared" si="0"/>
        <v>1837900</v>
      </c>
    </row>
    <row r="25" spans="1:8" ht="20.100000000000001" customHeight="1" x14ac:dyDescent="0.15">
      <c r="A25" s="2">
        <v>22</v>
      </c>
      <c r="B25" s="8" t="s">
        <v>17</v>
      </c>
      <c r="C25" s="28">
        <f>'2022级博士'!K25</f>
        <v>40700</v>
      </c>
      <c r="D25" s="28">
        <f>'2023级博士'!K25</f>
        <v>40700</v>
      </c>
      <c r="E25" s="28">
        <f>'2022级硕士'!L25</f>
        <v>289000</v>
      </c>
      <c r="F25" s="28">
        <f>'2023级硕士'!L25</f>
        <v>352000</v>
      </c>
      <c r="G25" s="28">
        <f>'2024级硕士'!N25</f>
        <v>399000</v>
      </c>
      <c r="H25" s="6">
        <f t="shared" si="0"/>
        <v>1121400</v>
      </c>
    </row>
    <row r="26" spans="1:8" ht="20.100000000000001" customHeight="1" x14ac:dyDescent="0.15">
      <c r="A26" s="2">
        <v>23</v>
      </c>
      <c r="B26" s="8" t="s">
        <v>18</v>
      </c>
      <c r="C26" s="28">
        <f>'2022级博士'!K26</f>
        <v>0</v>
      </c>
      <c r="D26" s="28">
        <f>'2023级博士'!K26</f>
        <v>0</v>
      </c>
      <c r="E26" s="28">
        <f>'2022级硕士'!L26</f>
        <v>0</v>
      </c>
      <c r="F26" s="28">
        <f>'2023级硕士'!L26</f>
        <v>107000</v>
      </c>
      <c r="G26" s="28">
        <f>'2024级硕士'!N26</f>
        <v>75000</v>
      </c>
      <c r="H26" s="6">
        <f t="shared" si="0"/>
        <v>182000</v>
      </c>
    </row>
    <row r="27" spans="1:8" ht="20.100000000000001" customHeight="1" x14ac:dyDescent="0.15">
      <c r="A27" s="2">
        <v>24</v>
      </c>
      <c r="B27" s="8" t="s">
        <v>24</v>
      </c>
      <c r="C27" s="28">
        <f>'2022级博士'!K27</f>
        <v>0</v>
      </c>
      <c r="D27" s="28">
        <f>'2023级博士'!K27</f>
        <v>0</v>
      </c>
      <c r="E27" s="28">
        <f>'2022级硕士'!L27</f>
        <v>25000</v>
      </c>
      <c r="F27" s="28">
        <f>'2023级硕士'!L27</f>
        <v>41000</v>
      </c>
      <c r="G27" s="28">
        <f>'2024级硕士'!N27</f>
        <v>31000</v>
      </c>
      <c r="H27" s="6">
        <f t="shared" si="0"/>
        <v>97000</v>
      </c>
    </row>
    <row r="28" spans="1:8" ht="20.100000000000001" customHeight="1" x14ac:dyDescent="0.15">
      <c r="A28" s="2">
        <v>25</v>
      </c>
      <c r="B28" s="9" t="s">
        <v>42</v>
      </c>
      <c r="C28" s="28">
        <f>'2022级博士'!K28</f>
        <v>40700</v>
      </c>
      <c r="D28" s="28">
        <f>'2023级博士'!K28</f>
        <v>40700</v>
      </c>
      <c r="E28" s="28">
        <f>'2022级硕士'!L28</f>
        <v>129000</v>
      </c>
      <c r="F28" s="28">
        <f>'2023级硕士'!L28</f>
        <v>132000</v>
      </c>
      <c r="G28" s="28">
        <f>'2024级硕士'!N28</f>
        <v>102000</v>
      </c>
      <c r="H28" s="6">
        <f t="shared" si="0"/>
        <v>444400</v>
      </c>
    </row>
    <row r="29" spans="1:8" ht="20.100000000000001" customHeight="1" x14ac:dyDescent="0.15">
      <c r="A29" s="75" t="s">
        <v>19</v>
      </c>
      <c r="B29" s="76"/>
      <c r="C29" s="28">
        <f t="shared" ref="C29:G29" si="1">SUM(C4:C28)</f>
        <v>647500</v>
      </c>
      <c r="D29" s="28">
        <f t="shared" si="1"/>
        <v>725200</v>
      </c>
      <c r="E29" s="28">
        <f t="shared" si="1"/>
        <v>5349800</v>
      </c>
      <c r="F29" s="28">
        <f t="shared" si="1"/>
        <v>7383800</v>
      </c>
      <c r="G29" s="28">
        <f t="shared" si="1"/>
        <v>7028000</v>
      </c>
      <c r="H29" s="28">
        <f>SUM(H4:H28)</f>
        <v>21134300</v>
      </c>
    </row>
  </sheetData>
  <mergeCells count="10">
    <mergeCell ref="A29:B29"/>
    <mergeCell ref="A1:H1"/>
    <mergeCell ref="A2:A3"/>
    <mergeCell ref="B2:B3"/>
    <mergeCell ref="C2:C3"/>
    <mergeCell ref="G2:G3"/>
    <mergeCell ref="H2:H3"/>
    <mergeCell ref="E2:E3"/>
    <mergeCell ref="F2:F3"/>
    <mergeCell ref="D2:D3"/>
  </mergeCells>
  <phoneticPr fontId="3" type="noConversion"/>
  <pageMargins left="0.75" right="0.75" top="1" bottom="1" header="0.5" footer="0.5"/>
  <pageSetup paperSize="9" scale="74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2022级博士</vt:lpstr>
      <vt:lpstr>2023级博士</vt:lpstr>
      <vt:lpstr>2022级硕士</vt:lpstr>
      <vt:lpstr>2023级硕士</vt:lpstr>
      <vt:lpstr>2024级硕士</vt:lpstr>
      <vt:lpstr>2024年合计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GengjingChen</dc:creator>
  <cp:lastModifiedBy>林炜</cp:lastModifiedBy>
  <cp:lastPrinted>2024-09-25T01:39:59Z</cp:lastPrinted>
  <dcterms:created xsi:type="dcterms:W3CDTF">1996-12-17T01:32:42Z</dcterms:created>
  <dcterms:modified xsi:type="dcterms:W3CDTF">2024-09-26T00:40:02Z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